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lizabeth Caughlin\"/>
    </mc:Choice>
  </mc:AlternateContent>
  <xr:revisionPtr revIDLastSave="0" documentId="13_ncr:1_{8654CD28-743F-418F-84A7-47C874E87A74}" xr6:coauthVersionLast="47" xr6:coauthVersionMax="47" xr10:uidLastSave="{00000000-0000-0000-0000-000000000000}"/>
  <bookViews>
    <workbookView xWindow="-120" yWindow="-120" windowWidth="29040" windowHeight="15720" xr2:uid="{C752ECC8-09F8-4E82-BD2B-F5E571896B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2" i="1" l="1"/>
  <c r="J62" i="1"/>
  <c r="K62" i="1"/>
  <c r="K56" i="1"/>
  <c r="J56" i="1"/>
  <c r="I56" i="1"/>
  <c r="I55" i="1"/>
  <c r="K54" i="1"/>
  <c r="J54" i="1"/>
  <c r="J53" i="1"/>
  <c r="C11" i="1"/>
  <c r="H47" i="1"/>
  <c r="G47" i="1"/>
  <c r="F47" i="1"/>
  <c r="E47" i="1"/>
  <c r="D47" i="1"/>
  <c r="C47" i="1"/>
  <c r="C44" i="1" l="1"/>
  <c r="H42" i="1"/>
  <c r="H62" i="1"/>
  <c r="H60" i="1"/>
  <c r="E42" i="1"/>
  <c r="E60" i="1"/>
  <c r="F26" i="1"/>
  <c r="J112" i="1"/>
  <c r="I112" i="1"/>
  <c r="H112" i="1"/>
  <c r="G112" i="1"/>
  <c r="F112" i="1"/>
  <c r="E112" i="1"/>
  <c r="D112" i="1"/>
  <c r="C112" i="1"/>
  <c r="K111" i="1"/>
  <c r="K110" i="1"/>
  <c r="K109" i="1"/>
  <c r="K108" i="1"/>
  <c r="K107" i="1"/>
  <c r="K105" i="1"/>
  <c r="J103" i="1"/>
  <c r="I103" i="1"/>
  <c r="H103" i="1"/>
  <c r="G103" i="1"/>
  <c r="F103" i="1"/>
  <c r="E103" i="1"/>
  <c r="D103" i="1"/>
  <c r="C103" i="1"/>
  <c r="K102" i="1"/>
  <c r="K101" i="1"/>
  <c r="K100" i="1"/>
  <c r="K99" i="1"/>
  <c r="K98" i="1"/>
  <c r="J92" i="1"/>
  <c r="I92" i="1"/>
  <c r="H92" i="1"/>
  <c r="G92" i="1"/>
  <c r="F92" i="1"/>
  <c r="E92" i="1"/>
  <c r="D92" i="1"/>
  <c r="C92" i="1"/>
  <c r="K91" i="1"/>
  <c r="K90" i="1"/>
  <c r="K89" i="1"/>
  <c r="K88" i="1"/>
  <c r="K87" i="1"/>
  <c r="K86" i="1"/>
  <c r="K85" i="1"/>
  <c r="J83" i="1"/>
  <c r="I83" i="1"/>
  <c r="H83" i="1"/>
  <c r="G83" i="1"/>
  <c r="F83" i="1"/>
  <c r="E83" i="1"/>
  <c r="D83" i="1"/>
  <c r="C83" i="1"/>
  <c r="K82" i="1"/>
  <c r="K81" i="1"/>
  <c r="D63" i="1"/>
  <c r="C63" i="1"/>
  <c r="D62" i="1"/>
  <c r="C62" i="1"/>
  <c r="G61" i="1"/>
  <c r="H61" i="1" s="1"/>
  <c r="G59" i="1"/>
  <c r="F59" i="1"/>
  <c r="G58" i="1"/>
  <c r="F58" i="1"/>
  <c r="H58" i="1" s="1"/>
  <c r="G57" i="1"/>
  <c r="H57" i="1" s="1"/>
  <c r="G56" i="1"/>
  <c r="E56" i="1"/>
  <c r="G55" i="1"/>
  <c r="H55" i="1" s="1"/>
  <c r="E55" i="1"/>
  <c r="F54" i="1"/>
  <c r="E54" i="1"/>
  <c r="G53" i="1"/>
  <c r="F53" i="1"/>
  <c r="I53" i="1" s="1"/>
  <c r="E53" i="1"/>
  <c r="J47" i="1"/>
  <c r="I47" i="1"/>
  <c r="K45" i="1"/>
  <c r="J44" i="1"/>
  <c r="I44" i="1"/>
  <c r="G44" i="1"/>
  <c r="F44" i="1"/>
  <c r="D44" i="1"/>
  <c r="K43" i="1"/>
  <c r="K41" i="1"/>
  <c r="K40" i="1"/>
  <c r="K39" i="1"/>
  <c r="K38" i="1"/>
  <c r="H38" i="1"/>
  <c r="E38" i="1"/>
  <c r="K37" i="1"/>
  <c r="H37" i="1"/>
  <c r="E37" i="1"/>
  <c r="K36" i="1"/>
  <c r="H36" i="1"/>
  <c r="E36" i="1"/>
  <c r="K35" i="1"/>
  <c r="H35" i="1"/>
  <c r="E35" i="1"/>
  <c r="J28" i="1"/>
  <c r="I28" i="1"/>
  <c r="H28" i="1"/>
  <c r="G28" i="1"/>
  <c r="E28" i="1"/>
  <c r="D28" i="1"/>
  <c r="F27" i="1"/>
  <c r="F25" i="1"/>
  <c r="F24" i="1"/>
  <c r="F23" i="1"/>
  <c r="F22" i="1"/>
  <c r="F21" i="1"/>
  <c r="F20" i="1"/>
  <c r="F19" i="1"/>
  <c r="F18" i="1"/>
  <c r="F17" i="1"/>
  <c r="J11" i="1"/>
  <c r="H11" i="1"/>
  <c r="I10" i="1" s="1"/>
  <c r="D9" i="1"/>
  <c r="H59" i="1" l="1"/>
  <c r="I63" i="1"/>
  <c r="E44" i="1"/>
  <c r="E46" i="1" s="1"/>
  <c r="K103" i="1"/>
  <c r="E29" i="1"/>
  <c r="H44" i="1"/>
  <c r="H46" i="1" s="1"/>
  <c r="E62" i="1"/>
  <c r="F28" i="1"/>
  <c r="K44" i="1"/>
  <c r="K46" i="1" s="1"/>
  <c r="K47" i="1"/>
  <c r="E63" i="1"/>
  <c r="K112" i="1"/>
  <c r="K92" i="1"/>
  <c r="I9" i="1"/>
  <c r="I11" i="1" s="1"/>
  <c r="K83" i="1"/>
  <c r="G62" i="1"/>
  <c r="F62" i="1"/>
  <c r="H53" i="1"/>
  <c r="D10" i="1"/>
  <c r="D11" i="1" s="1"/>
  <c r="D29" i="1"/>
  <c r="F63" i="1"/>
  <c r="K55" i="1"/>
  <c r="K63" i="1" l="1"/>
  <c r="F29" i="1"/>
</calcChain>
</file>

<file path=xl/sharedStrings.xml><?xml version="1.0" encoding="utf-8"?>
<sst xmlns="http://schemas.openxmlformats.org/spreadsheetml/2006/main" count="193" uniqueCount="79">
  <si>
    <t>Northern Oklahoma College</t>
  </si>
  <si>
    <t xml:space="preserve"> Equity in Athletics Disclosure Act (EADA) Report</t>
  </si>
  <si>
    <t>Report on Athletic Program Participation Rates and Financial Support Data</t>
  </si>
  <si>
    <t>University Enrollment</t>
  </si>
  <si>
    <t>Athletic Student Aid &amp; Recruiting</t>
  </si>
  <si>
    <t>Gender</t>
  </si>
  <si>
    <t>Full-Time Undergraduates</t>
  </si>
  <si>
    <t>Team Gender</t>
  </si>
  <si>
    <t>Athletically Related Student Aid</t>
  </si>
  <si>
    <t>Recruiting Expenses</t>
  </si>
  <si>
    <t>Number</t>
  </si>
  <si>
    <t>Percent</t>
  </si>
  <si>
    <t>Amount</t>
  </si>
  <si>
    <t>Male Students</t>
  </si>
  <si>
    <t>Men's Teams</t>
  </si>
  <si>
    <t>Female Students</t>
  </si>
  <si>
    <t>Women's Teams</t>
  </si>
  <si>
    <t>Totals</t>
  </si>
  <si>
    <t>Totals for All Teams</t>
  </si>
  <si>
    <t>Athletic Participation</t>
  </si>
  <si>
    <t>Varsity Teams</t>
  </si>
  <si>
    <t>Number of Participants</t>
  </si>
  <si>
    <t>Number Participating 
on a Second Team</t>
  </si>
  <si>
    <t>Number Participating 
on a Third Team</t>
  </si>
  <si>
    <t>Men's</t>
  </si>
  <si>
    <t>Women's</t>
  </si>
  <si>
    <t>Total</t>
  </si>
  <si>
    <t>Basketball</t>
  </si>
  <si>
    <t>Softball</t>
  </si>
  <si>
    <t xml:space="preserve"> </t>
  </si>
  <si>
    <t>Soccer</t>
  </si>
  <si>
    <t>Swimming &amp; Diving</t>
  </si>
  <si>
    <t>Tennis</t>
  </si>
  <si>
    <t>Track &amp; Field (Indoor)</t>
  </si>
  <si>
    <t>Track &amp; Field (Outdoor)</t>
  </si>
  <si>
    <t>Cross Country</t>
  </si>
  <si>
    <t>Volleyball</t>
  </si>
  <si>
    <t>Total Participants</t>
  </si>
  <si>
    <t>Percentage of Total</t>
  </si>
  <si>
    <t>Unduplicated Count</t>
  </si>
  <si>
    <t>Total Revenues &amp; Expenses</t>
  </si>
  <si>
    <t>Total Revenues</t>
  </si>
  <si>
    <t>Total Expenses</t>
  </si>
  <si>
    <t>Revenues minus Expenses</t>
  </si>
  <si>
    <t>Baseball</t>
  </si>
  <si>
    <t>Track &amp; Field &amp; Cross Country</t>
  </si>
  <si>
    <t>Not Allocated by Gender/Sport</t>
  </si>
  <si>
    <t>Grand Totals for Athletics</t>
  </si>
  <si>
    <t>Totals for All Sports Except Football &amp; Basketball</t>
  </si>
  <si>
    <r>
      <t xml:space="preserve">Operating (Game Day) Expenses
</t>
    </r>
    <r>
      <rPr>
        <b/>
        <sz val="11"/>
        <color theme="1"/>
        <rFont val="Aptos Narrow"/>
        <family val="2"/>
        <scheme val="minor"/>
      </rPr>
      <t>(includes lodging, meals, transportation, uniforms, equipment, event costs &amp; officials)</t>
    </r>
  </si>
  <si>
    <t>Operating (Game Day) Expenses</t>
  </si>
  <si>
    <t>Operating Expenses per Participant</t>
  </si>
  <si>
    <t>Average Coaching Salaries</t>
  </si>
  <si>
    <t>Description/Explanation</t>
  </si>
  <si>
    <t>Head Coaches</t>
  </si>
  <si>
    <t>Assistant Coaches</t>
  </si>
  <si>
    <t>Average Annual Institutional Salary per Coach</t>
  </si>
  <si>
    <t>Number of Head Coaches Used to Calculate Average</t>
  </si>
  <si>
    <t>Average Annual Institutional Salary per Full-Time Equivalent (FTE)</t>
  </si>
  <si>
    <t>Full-Time Equivalents (FTEs) Used to Calculate Average</t>
  </si>
  <si>
    <t>Counts of Head Coaches</t>
  </si>
  <si>
    <t>Male Head Coaches</t>
  </si>
  <si>
    <t>Female Head Coaches</t>
  </si>
  <si>
    <t>Total Head Coaches</t>
  </si>
  <si>
    <t>Assigned Full-Time</t>
  </si>
  <si>
    <t>Assigned Part Time</t>
  </si>
  <si>
    <t>Full-Time Employee</t>
  </si>
  <si>
    <t>Part-Time/ Volunteer</t>
  </si>
  <si>
    <t>Men's Varsity Teams</t>
  </si>
  <si>
    <t>Totals for Men's Teams</t>
  </si>
  <si>
    <t>Women's Varsity Teams</t>
  </si>
  <si>
    <t>Totals for Women's Teams</t>
  </si>
  <si>
    <t>Counts of Assistant Coaches</t>
  </si>
  <si>
    <t>Male Assistant Coaches</t>
  </si>
  <si>
    <t>Female Assistant Coaches</t>
  </si>
  <si>
    <t>Total Assistant Coaches</t>
  </si>
  <si>
    <t xml:space="preserve">Wrestling </t>
  </si>
  <si>
    <t>Wrestling</t>
  </si>
  <si>
    <t>July 1, 2025 -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</si>
</sst>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164" formatCode="0%__"/>
    <numFmt numFmtId="165" formatCode="#,##0___);\(#,##0\)"/>
    <numFmt numFmtId="166" formatCode="&quot;$&quot;#,##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8" xfId="0" applyBorder="1"/>
    <xf numFmtId="164" fontId="0" fillId="0" borderId="9" xfId="1" applyNumberFormat="1" applyFont="1" applyBorder="1"/>
    <xf numFmtId="164" fontId="0" fillId="0" borderId="8" xfId="1" applyNumberFormat="1" applyFont="1" applyBorder="1"/>
    <xf numFmtId="164" fontId="0" fillId="0" borderId="0" xfId="1" applyNumberFormat="1" applyFont="1" applyBorder="1"/>
    <xf numFmtId="5" fontId="2" fillId="0" borderId="8" xfId="0" applyNumberFormat="1" applyFont="1" applyBorder="1"/>
    <xf numFmtId="5" fontId="2" fillId="0" borderId="9" xfId="0" applyNumberFormat="1" applyFont="1" applyBorder="1"/>
    <xf numFmtId="37" fontId="2" fillId="0" borderId="8" xfId="0" applyNumberFormat="1" applyFont="1" applyBorder="1"/>
    <xf numFmtId="0" fontId="3" fillId="0" borderId="6" xfId="0" applyFont="1" applyBorder="1"/>
    <xf numFmtId="37" fontId="3" fillId="0" borderId="6" xfId="0" applyNumberFormat="1" applyFont="1" applyBorder="1"/>
    <xf numFmtId="164" fontId="3" fillId="0" borderId="7" xfId="0" applyNumberFormat="1" applyFont="1" applyBorder="1"/>
    <xf numFmtId="164" fontId="3" fillId="0" borderId="6" xfId="0" applyNumberFormat="1" applyFont="1" applyBorder="1"/>
    <xf numFmtId="164" fontId="3" fillId="0" borderId="1" xfId="0" applyNumberFormat="1" applyFont="1" applyBorder="1"/>
    <xf numFmtId="5" fontId="3" fillId="0" borderId="6" xfId="0" applyNumberFormat="1" applyFont="1" applyBorder="1"/>
    <xf numFmtId="5" fontId="3" fillId="0" borderId="7" xfId="0" applyNumberFormat="1" applyFont="1" applyBorder="1"/>
    <xf numFmtId="0" fontId="3" fillId="0" borderId="1" xfId="0" applyFont="1" applyBorder="1" applyAlignment="1">
      <alignment horizontal="center"/>
    </xf>
    <xf numFmtId="165" fontId="2" fillId="0" borderId="8" xfId="0" applyNumberFormat="1" applyFont="1" applyBorder="1"/>
    <xf numFmtId="165" fontId="2" fillId="0" borderId="0" xfId="0" applyNumberFormat="1" applyFont="1"/>
    <xf numFmtId="165" fontId="0" fillId="0" borderId="9" xfId="0" applyNumberFormat="1" applyBorder="1"/>
    <xf numFmtId="165" fontId="2" fillId="0" borderId="9" xfId="0" applyNumberFormat="1" applyFont="1" applyBorder="1"/>
    <xf numFmtId="165" fontId="2" fillId="2" borderId="0" xfId="0" applyNumberFormat="1" applyFont="1" applyFill="1"/>
    <xf numFmtId="165" fontId="2" fillId="2" borderId="9" xfId="0" applyNumberFormat="1" applyFont="1" applyFill="1" applyBorder="1"/>
    <xf numFmtId="165" fontId="2" fillId="2" borderId="8" xfId="0" applyNumberFormat="1" applyFont="1" applyFill="1" applyBorder="1"/>
    <xf numFmtId="0" fontId="3" fillId="0" borderId="8" xfId="0" applyFont="1" applyBorder="1"/>
    <xf numFmtId="165" fontId="3" fillId="0" borderId="8" xfId="0" applyNumberFormat="1" applyFont="1" applyBorder="1"/>
    <xf numFmtId="165" fontId="3" fillId="0" borderId="0" xfId="0" applyNumberFormat="1" applyFont="1"/>
    <xf numFmtId="165" fontId="3" fillId="0" borderId="9" xfId="0" applyNumberFormat="1" applyFont="1" applyBorder="1"/>
    <xf numFmtId="164" fontId="3" fillId="0" borderId="8" xfId="0" applyNumberFormat="1" applyFont="1" applyBorder="1"/>
    <xf numFmtId="164" fontId="3" fillId="0" borderId="0" xfId="0" applyNumberFormat="1" applyFont="1"/>
    <xf numFmtId="164" fontId="3" fillId="0" borderId="9" xfId="0" applyNumberFormat="1" applyFont="1" applyBorder="1"/>
    <xf numFmtId="0" fontId="0" fillId="0" borderId="1" xfId="0" applyBorder="1"/>
    <xf numFmtId="165" fontId="7" fillId="0" borderId="6" xfId="0" applyNumberFormat="1" applyFont="1" applyBorder="1"/>
    <xf numFmtId="165" fontId="7" fillId="0" borderId="1" xfId="0" applyNumberFormat="1" applyFont="1" applyBorder="1"/>
    <xf numFmtId="165" fontId="3" fillId="0" borderId="7" xfId="0" applyNumberFormat="1" applyFont="1" applyBorder="1"/>
    <xf numFmtId="0" fontId="0" fillId="0" borderId="6" xfId="0" applyBorder="1"/>
    <xf numFmtId="165" fontId="3" fillId="0" borderId="6" xfId="0" applyNumberFormat="1" applyFont="1" applyBorder="1"/>
    <xf numFmtId="0" fontId="0" fillId="3" borderId="8" xfId="0" applyFill="1" applyBorder="1"/>
    <xf numFmtId="0" fontId="0" fillId="3" borderId="9" xfId="0" applyFill="1" applyBorder="1"/>
    <xf numFmtId="5" fontId="2" fillId="3" borderId="8" xfId="0" applyNumberFormat="1" applyFont="1" applyFill="1" applyBorder="1"/>
    <xf numFmtId="5" fontId="2" fillId="3" borderId="0" xfId="0" applyNumberFormat="1" applyFont="1" applyFill="1"/>
    <xf numFmtId="5" fontId="0" fillId="3" borderId="9" xfId="0" applyNumberFormat="1" applyFill="1" applyBorder="1"/>
    <xf numFmtId="5" fontId="0" fillId="3" borderId="8" xfId="0" applyNumberFormat="1" applyFill="1" applyBorder="1"/>
    <xf numFmtId="5" fontId="0" fillId="3" borderId="0" xfId="0" applyNumberFormat="1" applyFill="1"/>
    <xf numFmtId="37" fontId="2" fillId="3" borderId="8" xfId="0" applyNumberFormat="1" applyFont="1" applyFill="1" applyBorder="1"/>
    <xf numFmtId="37" fontId="2" fillId="3" borderId="0" xfId="0" applyNumberFormat="1" applyFont="1" applyFill="1"/>
    <xf numFmtId="37" fontId="0" fillId="3" borderId="8" xfId="0" applyNumberFormat="1" applyFill="1" applyBorder="1"/>
    <xf numFmtId="37" fontId="0" fillId="3" borderId="0" xfId="0" applyNumberFormat="1" applyFill="1"/>
    <xf numFmtId="37" fontId="0" fillId="3" borderId="9" xfId="0" applyNumberFormat="1" applyFill="1" applyBorder="1"/>
    <xf numFmtId="0" fontId="3" fillId="3" borderId="8" xfId="0" applyFont="1" applyFill="1" applyBorder="1"/>
    <xf numFmtId="5" fontId="3" fillId="3" borderId="8" xfId="0" applyNumberFormat="1" applyFont="1" applyFill="1" applyBorder="1"/>
    <xf numFmtId="5" fontId="3" fillId="3" borderId="0" xfId="0" applyNumberFormat="1" applyFont="1" applyFill="1"/>
    <xf numFmtId="5" fontId="3" fillId="3" borderId="9" xfId="0" applyNumberFormat="1" applyFont="1" applyFill="1" applyBorder="1"/>
    <xf numFmtId="37" fontId="2" fillId="3" borderId="9" xfId="0" applyNumberFormat="1" applyFont="1" applyFill="1" applyBorder="1"/>
    <xf numFmtId="0" fontId="3" fillId="3" borderId="6" xfId="0" applyFont="1" applyFill="1" applyBorder="1"/>
    <xf numFmtId="0" fontId="0" fillId="3" borderId="7" xfId="0" applyFill="1" applyBorder="1"/>
    <xf numFmtId="37" fontId="0" fillId="3" borderId="6" xfId="0" applyNumberFormat="1" applyFill="1" applyBorder="1"/>
    <xf numFmtId="37" fontId="0" fillId="3" borderId="1" xfId="0" applyNumberFormat="1" applyFill="1" applyBorder="1"/>
    <xf numFmtId="5" fontId="3" fillId="3" borderId="7" xfId="0" applyNumberFormat="1" applyFont="1" applyFill="1" applyBorder="1"/>
    <xf numFmtId="5" fontId="0" fillId="3" borderId="11" xfId="0" applyNumberFormat="1" applyFill="1" applyBorder="1" applyAlignment="1">
      <alignment vertical="center"/>
    </xf>
    <xf numFmtId="5" fontId="0" fillId="3" borderId="13" xfId="0" applyNumberFormat="1" applyFill="1" applyBorder="1" applyAlignment="1">
      <alignment vertical="center"/>
    </xf>
    <xf numFmtId="5" fontId="0" fillId="3" borderId="12" xfId="0" applyNumberFormat="1" applyFill="1" applyBorder="1" applyAlignment="1">
      <alignment vertical="center"/>
    </xf>
    <xf numFmtId="0" fontId="3" fillId="0" borderId="0" xfId="0" applyFont="1" applyAlignment="1">
      <alignment horizontal="center" wrapText="1"/>
    </xf>
    <xf numFmtId="5" fontId="3" fillId="0" borderId="0" xfId="0" applyNumberFormat="1" applyFont="1"/>
    <xf numFmtId="5" fontId="2" fillId="0" borderId="0" xfId="0" applyNumberFormat="1" applyFont="1"/>
    <xf numFmtId="5" fontId="0" fillId="0" borderId="9" xfId="0" applyNumberFormat="1" applyBorder="1"/>
    <xf numFmtId="165" fontId="0" fillId="0" borderId="8" xfId="0" applyNumberFormat="1" applyBorder="1"/>
    <xf numFmtId="165" fontId="0" fillId="0" borderId="0" xfId="0" applyNumberFormat="1"/>
    <xf numFmtId="5" fontId="0" fillId="0" borderId="8" xfId="0" applyNumberFormat="1" applyBorder="1"/>
    <xf numFmtId="5" fontId="0" fillId="0" borderId="0" xfId="0" applyNumberFormat="1"/>
    <xf numFmtId="165" fontId="0" fillId="2" borderId="0" xfId="0" applyNumberFormat="1" applyFill="1"/>
    <xf numFmtId="37" fontId="0" fillId="0" borderId="8" xfId="0" applyNumberFormat="1" applyBorder="1"/>
    <xf numFmtId="37" fontId="0" fillId="2" borderId="0" xfId="0" applyNumberFormat="1" applyFill="1"/>
    <xf numFmtId="37" fontId="0" fillId="0" borderId="9" xfId="0" applyNumberFormat="1" applyBorder="1"/>
    <xf numFmtId="37" fontId="2" fillId="0" borderId="0" xfId="0" applyNumberFormat="1" applyFont="1"/>
    <xf numFmtId="37" fontId="0" fillId="0" borderId="0" xfId="0" applyNumberFormat="1"/>
    <xf numFmtId="37" fontId="2" fillId="2" borderId="8" xfId="0" applyNumberFormat="1" applyFont="1" applyFill="1" applyBorder="1"/>
    <xf numFmtId="165" fontId="0" fillId="2" borderId="8" xfId="0" applyNumberFormat="1" applyFill="1" applyBorder="1"/>
    <xf numFmtId="37" fontId="0" fillId="2" borderId="8" xfId="0" applyNumberFormat="1" applyFill="1" applyBorder="1"/>
    <xf numFmtId="5" fontId="3" fillId="0" borderId="1" xfId="0" applyNumberFormat="1" applyFont="1" applyBorder="1"/>
    <xf numFmtId="165" fontId="3" fillId="0" borderId="1" xfId="0" applyNumberFormat="1" applyFont="1" applyBorder="1"/>
    <xf numFmtId="5" fontId="0" fillId="0" borderId="6" xfId="0" applyNumberFormat="1" applyBorder="1" applyAlignment="1">
      <alignment vertical="center"/>
    </xf>
    <xf numFmtId="5" fontId="0" fillId="0" borderId="7" xfId="0" applyNumberFormat="1" applyBorder="1" applyAlignment="1">
      <alignment vertical="center"/>
    </xf>
    <xf numFmtId="165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7" xfId="0" applyNumberFormat="1" applyBorder="1" applyAlignment="1">
      <alignment vertical="center"/>
    </xf>
    <xf numFmtId="5" fontId="0" fillId="0" borderId="1" xfId="0" applyNumberFormat="1" applyBorder="1" applyAlignment="1">
      <alignment vertical="center"/>
    </xf>
    <xf numFmtId="0" fontId="0" fillId="0" borderId="0" xfId="0" applyAlignment="1">
      <alignment horizontal="center" wrapText="1"/>
    </xf>
    <xf numFmtId="5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3" xfId="0" applyFont="1" applyFill="1" applyBorder="1"/>
    <xf numFmtId="0" fontId="3" fillId="3" borderId="10" xfId="0" applyFont="1" applyFill="1" applyBorder="1"/>
    <xf numFmtId="5" fontId="7" fillId="3" borderId="3" xfId="0" applyNumberFormat="1" applyFont="1" applyFill="1" applyBorder="1"/>
    <xf numFmtId="5" fontId="7" fillId="3" borderId="4" xfId="0" applyNumberFormat="1" applyFont="1" applyFill="1" applyBorder="1"/>
    <xf numFmtId="0" fontId="3" fillId="3" borderId="0" xfId="0" applyFont="1" applyFill="1"/>
    <xf numFmtId="37" fontId="7" fillId="3" borderId="8" xfId="0" applyNumberFormat="1" applyFont="1" applyFill="1" applyBorder="1"/>
    <xf numFmtId="37" fontId="7" fillId="3" borderId="9" xfId="0" applyNumberFormat="1" applyFont="1" applyFill="1" applyBorder="1"/>
    <xf numFmtId="0" fontId="3" fillId="3" borderId="1" xfId="0" applyFont="1" applyFill="1" applyBorder="1"/>
    <xf numFmtId="39" fontId="0" fillId="0" borderId="0" xfId="0" applyNumberFormat="1"/>
    <xf numFmtId="0" fontId="3" fillId="3" borderId="1" xfId="0" applyFont="1" applyFill="1" applyBorder="1" applyAlignment="1">
      <alignment horizontal="center" wrapText="1"/>
    </xf>
    <xf numFmtId="37" fontId="3" fillId="3" borderId="7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37" fontId="7" fillId="3" borderId="4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0" fillId="3" borderId="0" xfId="0" applyFill="1"/>
    <xf numFmtId="0" fontId="2" fillId="3" borderId="8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37" fontId="2" fillId="3" borderId="9" xfId="0" applyNumberFormat="1" applyFont="1" applyFill="1" applyBorder="1" applyAlignment="1">
      <alignment horizontal="center"/>
    </xf>
    <xf numFmtId="37" fontId="2" fillId="3" borderId="8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37" fontId="3" fillId="3" borderId="14" xfId="0" applyNumberFormat="1" applyFont="1" applyFill="1" applyBorder="1" applyAlignment="1">
      <alignment horizontal="center"/>
    </xf>
    <xf numFmtId="0" fontId="0" fillId="3" borderId="1" xfId="0" applyFill="1" applyBorder="1"/>
    <xf numFmtId="0" fontId="3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6" fontId="2" fillId="2" borderId="0" xfId="0" applyNumberFormat="1" applyFont="1" applyFill="1"/>
    <xf numFmtId="166" fontId="2" fillId="0" borderId="8" xfId="0" applyNumberFormat="1" applyFont="1" applyBorder="1"/>
    <xf numFmtId="166" fontId="2" fillId="2" borderId="8" xfId="0" applyNumberFormat="1" applyFont="1" applyFill="1" applyBorder="1"/>
    <xf numFmtId="166" fontId="2" fillId="0" borderId="0" xfId="0" applyNumberFormat="1" applyFont="1"/>
    <xf numFmtId="166" fontId="0" fillId="0" borderId="9" xfId="0" applyNumberFormat="1" applyBorder="1"/>
    <xf numFmtId="5" fontId="7" fillId="0" borderId="8" xfId="0" applyNumberFormat="1" applyFont="1" applyFill="1" applyBorder="1"/>
    <xf numFmtId="5" fontId="7" fillId="0" borderId="9" xfId="0" applyNumberFormat="1" applyFont="1" applyFill="1" applyBorder="1"/>
    <xf numFmtId="39" fontId="7" fillId="0" borderId="6" xfId="0" applyNumberFormat="1" applyFont="1" applyFill="1" applyBorder="1"/>
    <xf numFmtId="39" fontId="7" fillId="0" borderId="7" xfId="0" applyNumberFormat="1" applyFont="1" applyFill="1" applyBorder="1"/>
    <xf numFmtId="37" fontId="7" fillId="0" borderId="9" xfId="0" applyNumberFormat="1" applyFont="1" applyFill="1" applyBorder="1"/>
    <xf numFmtId="7" fontId="2" fillId="3" borderId="8" xfId="0" applyNumberFormat="1" applyFont="1" applyFill="1" applyBorder="1"/>
    <xf numFmtId="7" fontId="2" fillId="3" borderId="0" xfId="0" applyNumberFormat="1" applyFont="1" applyFill="1"/>
    <xf numFmtId="37" fontId="2" fillId="0" borderId="8" xfId="0" applyNumberFormat="1" applyFont="1" applyFill="1" applyBorder="1"/>
    <xf numFmtId="0" fontId="3" fillId="3" borderId="8" xfId="0" applyFont="1" applyFill="1" applyBorder="1"/>
    <xf numFmtId="0" fontId="3" fillId="3" borderId="0" xfId="0" applyFont="1" applyFill="1"/>
    <xf numFmtId="0" fontId="6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65D3A-5108-40B5-85F9-B9DE1C2489F5}">
  <sheetPr>
    <pageSetUpPr fitToPage="1"/>
  </sheetPr>
  <dimension ref="A1:K112"/>
  <sheetViews>
    <sheetView tabSelected="1" workbookViewId="0">
      <selection activeCell="O110" sqref="O110"/>
    </sheetView>
  </sheetViews>
  <sheetFormatPr defaultRowHeight="15" x14ac:dyDescent="0.25"/>
  <cols>
    <col min="2" max="2" width="36.85546875" customWidth="1"/>
    <col min="3" max="3" width="12" customWidth="1"/>
    <col min="4" max="5" width="10.85546875" bestFit="1" customWidth="1"/>
    <col min="6" max="6" width="28.5703125" customWidth="1"/>
    <col min="7" max="7" width="11.85546875" bestFit="1" customWidth="1"/>
    <col min="8" max="8" width="10.7109375" bestFit="1" customWidth="1"/>
    <col min="10" max="10" width="11.42578125" customWidth="1"/>
  </cols>
  <sheetData>
    <row r="1" spans="1:11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.75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x14ac:dyDescent="0.25">
      <c r="A4" s="176" t="s">
        <v>78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</row>
    <row r="6" spans="1:11" ht="15.75" x14ac:dyDescent="0.25">
      <c r="B6" s="177" t="s">
        <v>3</v>
      </c>
      <c r="C6" s="177"/>
      <c r="D6" s="177"/>
      <c r="F6" s="158" t="s">
        <v>4</v>
      </c>
      <c r="G6" s="158"/>
      <c r="H6" s="158"/>
      <c r="I6" s="158"/>
      <c r="J6" s="158"/>
    </row>
    <row r="7" spans="1:11" ht="30" x14ac:dyDescent="0.25">
      <c r="B7" s="178" t="s">
        <v>5</v>
      </c>
      <c r="C7" s="180" t="s">
        <v>6</v>
      </c>
      <c r="D7" s="181"/>
      <c r="F7" s="160" t="s">
        <v>7</v>
      </c>
      <c r="G7" s="161"/>
      <c r="H7" s="180" t="s">
        <v>8</v>
      </c>
      <c r="I7" s="181"/>
      <c r="J7" s="4" t="s">
        <v>9</v>
      </c>
    </row>
    <row r="8" spans="1:11" x14ac:dyDescent="0.25">
      <c r="B8" s="179"/>
      <c r="C8" s="5" t="s">
        <v>10</v>
      </c>
      <c r="D8" s="6" t="s">
        <v>11</v>
      </c>
      <c r="F8" s="162"/>
      <c r="G8" s="163"/>
      <c r="H8" s="7" t="s">
        <v>12</v>
      </c>
      <c r="I8" s="6" t="s">
        <v>11</v>
      </c>
      <c r="J8" s="6" t="s">
        <v>12</v>
      </c>
    </row>
    <row r="9" spans="1:11" x14ac:dyDescent="0.25">
      <c r="B9" s="8" t="s">
        <v>13</v>
      </c>
      <c r="C9" s="143">
        <v>550</v>
      </c>
      <c r="D9" s="9">
        <f>C9/C$11</f>
        <v>0.40710584752035528</v>
      </c>
      <c r="F9" s="10" t="s">
        <v>14</v>
      </c>
      <c r="G9" s="11"/>
      <c r="H9" s="12">
        <v>738662</v>
      </c>
      <c r="I9" s="9">
        <f>H9/H$11</f>
        <v>0.52342086988563086</v>
      </c>
      <c r="J9" s="13">
        <v>9969</v>
      </c>
    </row>
    <row r="10" spans="1:11" x14ac:dyDescent="0.25">
      <c r="B10" s="8" t="s">
        <v>15</v>
      </c>
      <c r="C10" s="143">
        <v>801</v>
      </c>
      <c r="D10" s="9">
        <f>C10/C$11</f>
        <v>0.59289415247964472</v>
      </c>
      <c r="F10" s="10" t="s">
        <v>16</v>
      </c>
      <c r="G10" s="11"/>
      <c r="H10" s="12">
        <v>672558</v>
      </c>
      <c r="I10" s="9">
        <f>H10/H$11</f>
        <v>0.47657913011436914</v>
      </c>
      <c r="J10" s="13">
        <v>7758</v>
      </c>
    </row>
    <row r="11" spans="1:11" x14ac:dyDescent="0.25">
      <c r="B11" s="15" t="s">
        <v>17</v>
      </c>
      <c r="C11" s="16">
        <f>SUM(C9+C10)</f>
        <v>1351</v>
      </c>
      <c r="D11" s="17">
        <f>SUM(D9:D10)</f>
        <v>1</v>
      </c>
      <c r="F11" s="18" t="s">
        <v>18</v>
      </c>
      <c r="G11" s="19"/>
      <c r="H11" s="20">
        <f>SUM(H9:H10)</f>
        <v>1411220</v>
      </c>
      <c r="I11" s="17">
        <f>SUM(I9:I10)</f>
        <v>1</v>
      </c>
      <c r="J11" s="21">
        <f>SUM(J9:J10)</f>
        <v>17727</v>
      </c>
    </row>
    <row r="14" spans="1:11" ht="15.75" x14ac:dyDescent="0.25">
      <c r="B14" s="158" t="s">
        <v>19</v>
      </c>
      <c r="C14" s="158"/>
      <c r="D14" s="158"/>
      <c r="E14" s="158"/>
      <c r="F14" s="158"/>
      <c r="G14" s="158"/>
      <c r="H14" s="158"/>
      <c r="I14" s="158"/>
      <c r="J14" s="158"/>
    </row>
    <row r="15" spans="1:11" x14ac:dyDescent="0.25">
      <c r="B15" s="160" t="s">
        <v>20</v>
      </c>
      <c r="C15" s="161"/>
      <c r="D15" s="182" t="s">
        <v>21</v>
      </c>
      <c r="E15" s="183"/>
      <c r="F15" s="184"/>
      <c r="G15" s="180" t="s">
        <v>22</v>
      </c>
      <c r="H15" s="181"/>
      <c r="I15" s="180" t="s">
        <v>23</v>
      </c>
      <c r="J15" s="181"/>
    </row>
    <row r="16" spans="1:11" x14ac:dyDescent="0.25">
      <c r="B16" s="162"/>
      <c r="C16" s="163"/>
      <c r="D16" s="7" t="s">
        <v>24</v>
      </c>
      <c r="E16" s="22" t="s">
        <v>25</v>
      </c>
      <c r="F16" s="6" t="s">
        <v>26</v>
      </c>
      <c r="G16" s="7" t="s">
        <v>24</v>
      </c>
      <c r="H16" s="6" t="s">
        <v>25</v>
      </c>
      <c r="I16" s="7" t="s">
        <v>24</v>
      </c>
      <c r="J16" s="6" t="s">
        <v>25</v>
      </c>
    </row>
    <row r="17" spans="1:11" x14ac:dyDescent="0.25">
      <c r="B17" s="8" t="s">
        <v>27</v>
      </c>
      <c r="D17" s="23">
        <v>33</v>
      </c>
      <c r="E17" s="24">
        <v>24</v>
      </c>
      <c r="F17" s="25">
        <f>SUM(D17:E17)</f>
        <v>57</v>
      </c>
      <c r="G17" s="23"/>
      <c r="H17" s="26"/>
      <c r="I17" s="23"/>
      <c r="J17" s="26"/>
    </row>
    <row r="18" spans="1:11" x14ac:dyDescent="0.25">
      <c r="B18" s="8" t="s">
        <v>28</v>
      </c>
      <c r="D18" s="23" t="s">
        <v>29</v>
      </c>
      <c r="E18" s="27">
        <v>45</v>
      </c>
      <c r="F18" s="25">
        <f t="shared" ref="F18:F27" si="0">SUM(D18:E18)</f>
        <v>45</v>
      </c>
      <c r="G18" s="23"/>
      <c r="H18" s="28"/>
      <c r="I18" s="23"/>
      <c r="J18" s="28"/>
    </row>
    <row r="19" spans="1:11" x14ac:dyDescent="0.25">
      <c r="B19" s="8" t="s">
        <v>44</v>
      </c>
      <c r="D19" s="23">
        <v>80</v>
      </c>
      <c r="E19" s="24" t="s">
        <v>29</v>
      </c>
      <c r="F19" s="25">
        <f t="shared" si="0"/>
        <v>80</v>
      </c>
      <c r="G19" s="23"/>
      <c r="H19" s="26"/>
      <c r="I19" s="23"/>
      <c r="J19" s="26"/>
    </row>
    <row r="20" spans="1:11" x14ac:dyDescent="0.25">
      <c r="B20" s="8" t="s">
        <v>30</v>
      </c>
      <c r="D20" s="29">
        <v>20</v>
      </c>
      <c r="E20" s="24">
        <v>18</v>
      </c>
      <c r="F20" s="25">
        <f t="shared" si="0"/>
        <v>38</v>
      </c>
      <c r="G20" s="29"/>
      <c r="H20" s="26"/>
      <c r="I20" s="29"/>
      <c r="J20" s="26"/>
    </row>
    <row r="21" spans="1:11" x14ac:dyDescent="0.25">
      <c r="B21" s="8" t="s">
        <v>31</v>
      </c>
      <c r="D21" s="29"/>
      <c r="E21" s="24" t="s">
        <v>29</v>
      </c>
      <c r="F21" s="25">
        <f t="shared" si="0"/>
        <v>0</v>
      </c>
      <c r="G21" s="29"/>
      <c r="H21" s="26"/>
      <c r="I21" s="29"/>
      <c r="J21" s="26"/>
    </row>
    <row r="22" spans="1:11" x14ac:dyDescent="0.25">
      <c r="B22" s="8" t="s">
        <v>32</v>
      </c>
      <c r="D22" s="23" t="s">
        <v>29</v>
      </c>
      <c r="E22" s="24" t="s">
        <v>29</v>
      </c>
      <c r="F22" s="25">
        <f t="shared" si="0"/>
        <v>0</v>
      </c>
      <c r="G22" s="23"/>
      <c r="H22" s="26"/>
      <c r="I22" s="23"/>
      <c r="J22" s="26"/>
    </row>
    <row r="23" spans="1:11" x14ac:dyDescent="0.25">
      <c r="B23" s="8" t="s">
        <v>33</v>
      </c>
      <c r="D23" s="23"/>
      <c r="E23" s="24"/>
      <c r="F23" s="25">
        <f t="shared" si="0"/>
        <v>0</v>
      </c>
      <c r="G23" s="23"/>
      <c r="H23" s="26"/>
      <c r="I23" s="23"/>
      <c r="J23" s="26"/>
    </row>
    <row r="24" spans="1:11" x14ac:dyDescent="0.25">
      <c r="B24" s="8" t="s">
        <v>34</v>
      </c>
      <c r="D24" s="23"/>
      <c r="E24" s="24"/>
      <c r="F24" s="25">
        <f t="shared" si="0"/>
        <v>0</v>
      </c>
      <c r="G24" s="23"/>
      <c r="H24" s="26"/>
      <c r="I24" s="23"/>
      <c r="J24" s="26"/>
    </row>
    <row r="25" spans="1:11" x14ac:dyDescent="0.25">
      <c r="B25" s="8" t="s">
        <v>35</v>
      </c>
      <c r="D25" s="23"/>
      <c r="E25" s="24"/>
      <c r="F25" s="25">
        <f t="shared" si="0"/>
        <v>0</v>
      </c>
      <c r="G25" s="23"/>
      <c r="H25" s="26"/>
      <c r="I25" s="23"/>
      <c r="J25" s="26"/>
    </row>
    <row r="26" spans="1:11" x14ac:dyDescent="0.25">
      <c r="B26" s="8" t="s">
        <v>76</v>
      </c>
      <c r="D26" s="23">
        <v>45</v>
      </c>
      <c r="E26" s="24">
        <v>26</v>
      </c>
      <c r="F26" s="25">
        <f>SUM(D26:E26)</f>
        <v>71</v>
      </c>
      <c r="G26" s="23"/>
      <c r="H26" s="26"/>
      <c r="I26" s="23"/>
      <c r="J26" s="26"/>
    </row>
    <row r="27" spans="1:11" x14ac:dyDescent="0.25">
      <c r="B27" s="8" t="s">
        <v>36</v>
      </c>
      <c r="D27" s="29"/>
      <c r="E27" s="24" t="s">
        <v>29</v>
      </c>
      <c r="F27" s="25">
        <f t="shared" si="0"/>
        <v>0</v>
      </c>
      <c r="G27" s="29"/>
      <c r="H27" s="26"/>
      <c r="I27" s="29"/>
      <c r="J27" s="26"/>
    </row>
    <row r="28" spans="1:11" x14ac:dyDescent="0.25">
      <c r="B28" s="30" t="s">
        <v>37</v>
      </c>
      <c r="D28" s="31">
        <f>SUM(D17:D27)</f>
        <v>178</v>
      </c>
      <c r="E28" s="32">
        <f>SUM(E17:E27)</f>
        <v>113</v>
      </c>
      <c r="F28" s="33">
        <f>SUM(F17:F27)</f>
        <v>291</v>
      </c>
      <c r="G28" s="31">
        <f t="shared" ref="G28:H28" si="1">SUM(G17:G27)</f>
        <v>0</v>
      </c>
      <c r="H28" s="33">
        <f t="shared" si="1"/>
        <v>0</v>
      </c>
      <c r="I28" s="31">
        <f>SUM(I17:I27)</f>
        <v>0</v>
      </c>
      <c r="J28" s="33">
        <f>SUM(J17:J27)</f>
        <v>0</v>
      </c>
    </row>
    <row r="29" spans="1:11" x14ac:dyDescent="0.25">
      <c r="B29" s="30" t="s">
        <v>38</v>
      </c>
      <c r="D29" s="34">
        <f>D28/($D$28+$E$28)</f>
        <v>0.61168384879725091</v>
      </c>
      <c r="E29" s="35">
        <f>E28/($D$28+$E$28)</f>
        <v>0.38831615120274915</v>
      </c>
      <c r="F29" s="36">
        <f>SUM(D29:E29)</f>
        <v>1</v>
      </c>
      <c r="G29" s="8"/>
      <c r="H29" s="36"/>
      <c r="I29" s="34"/>
      <c r="J29" s="36"/>
    </row>
    <row r="30" spans="1:11" x14ac:dyDescent="0.25">
      <c r="B30" s="15" t="s">
        <v>39</v>
      </c>
      <c r="C30" s="37"/>
      <c r="D30" s="38"/>
      <c r="E30" s="39"/>
      <c r="F30" s="40"/>
      <c r="G30" s="41"/>
      <c r="H30" s="40"/>
      <c r="I30" s="42"/>
      <c r="J30" s="40"/>
    </row>
    <row r="32" spans="1:11" ht="15.75" x14ac:dyDescent="0.25">
      <c r="A32" s="158" t="s">
        <v>40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</row>
    <row r="33" spans="1:11" x14ac:dyDescent="0.25">
      <c r="A33" s="160" t="s">
        <v>20</v>
      </c>
      <c r="B33" s="161"/>
      <c r="C33" s="164" t="s">
        <v>41</v>
      </c>
      <c r="D33" s="165"/>
      <c r="E33" s="166"/>
      <c r="F33" s="164" t="s">
        <v>42</v>
      </c>
      <c r="G33" s="165"/>
      <c r="H33" s="166"/>
      <c r="I33" s="164" t="s">
        <v>43</v>
      </c>
      <c r="J33" s="165"/>
      <c r="K33" s="166"/>
    </row>
    <row r="34" spans="1:11" x14ac:dyDescent="0.25">
      <c r="A34" s="162"/>
      <c r="B34" s="163"/>
      <c r="C34" s="7" t="s">
        <v>24</v>
      </c>
      <c r="D34" s="22" t="s">
        <v>25</v>
      </c>
      <c r="E34" s="6" t="s">
        <v>17</v>
      </c>
      <c r="F34" s="7" t="s">
        <v>24</v>
      </c>
      <c r="G34" s="22" t="s">
        <v>25</v>
      </c>
      <c r="H34" s="6" t="s">
        <v>17</v>
      </c>
      <c r="I34" s="7" t="s">
        <v>24</v>
      </c>
      <c r="J34" s="22" t="s">
        <v>25</v>
      </c>
      <c r="K34" s="6" t="s">
        <v>17</v>
      </c>
    </row>
    <row r="35" spans="1:11" x14ac:dyDescent="0.25">
      <c r="A35" s="43" t="s">
        <v>27</v>
      </c>
      <c r="B35" s="44"/>
      <c r="C35" s="45">
        <v>491213</v>
      </c>
      <c r="D35" s="46">
        <v>442328</v>
      </c>
      <c r="E35" s="47">
        <f>SUM(C35:D35)</f>
        <v>933541</v>
      </c>
      <c r="F35" s="141">
        <v>491213</v>
      </c>
      <c r="G35" s="142">
        <v>442328</v>
      </c>
      <c r="H35" s="47">
        <f>SUM(F35:G35)</f>
        <v>933541</v>
      </c>
      <c r="I35" s="48">
        <v>0</v>
      </c>
      <c r="J35" s="49">
        <v>0</v>
      </c>
      <c r="K35" s="47">
        <f>SUM(I35:J35)</f>
        <v>0</v>
      </c>
    </row>
    <row r="36" spans="1:11" x14ac:dyDescent="0.25">
      <c r="A36" s="43" t="s">
        <v>28</v>
      </c>
      <c r="B36" s="44"/>
      <c r="C36" s="50"/>
      <c r="D36" s="51">
        <v>482439</v>
      </c>
      <c r="E36" s="47">
        <f t="shared" ref="E36:E38" si="2">SUM(C36:D36)</f>
        <v>482439</v>
      </c>
      <c r="F36" s="50"/>
      <c r="G36" s="51">
        <v>482439</v>
      </c>
      <c r="H36" s="47">
        <f t="shared" ref="H36:H38" si="3">SUM(F36:G36)</f>
        <v>482439</v>
      </c>
      <c r="I36" s="52">
        <v>0</v>
      </c>
      <c r="J36" s="53">
        <v>0</v>
      </c>
      <c r="K36" s="54">
        <f t="shared" ref="K36:K43" si="4">SUM(I36:J36)</f>
        <v>0</v>
      </c>
    </row>
    <row r="37" spans="1:11" x14ac:dyDescent="0.25">
      <c r="A37" s="43" t="s">
        <v>44</v>
      </c>
      <c r="B37" s="44"/>
      <c r="C37" s="50">
        <v>487796</v>
      </c>
      <c r="D37" s="51"/>
      <c r="E37" s="47">
        <f t="shared" si="2"/>
        <v>487796</v>
      </c>
      <c r="F37" s="50">
        <v>487796</v>
      </c>
      <c r="G37" s="51"/>
      <c r="H37" s="47">
        <f t="shared" si="3"/>
        <v>487796</v>
      </c>
      <c r="I37" s="52">
        <v>0</v>
      </c>
      <c r="J37" s="53" t="s">
        <v>29</v>
      </c>
      <c r="K37" s="54">
        <f t="shared" si="4"/>
        <v>0</v>
      </c>
    </row>
    <row r="38" spans="1:11" x14ac:dyDescent="0.25">
      <c r="A38" s="43" t="s">
        <v>30</v>
      </c>
      <c r="B38" s="44"/>
      <c r="C38" s="50">
        <v>213373</v>
      </c>
      <c r="D38" s="51">
        <v>132942</v>
      </c>
      <c r="E38" s="47">
        <f t="shared" si="2"/>
        <v>346315</v>
      </c>
      <c r="F38" s="50">
        <v>213373</v>
      </c>
      <c r="G38" s="51">
        <v>132942</v>
      </c>
      <c r="H38" s="47">
        <f t="shared" si="3"/>
        <v>346315</v>
      </c>
      <c r="I38" s="52">
        <v>0</v>
      </c>
      <c r="J38" s="53">
        <v>0</v>
      </c>
      <c r="K38" s="54">
        <f t="shared" si="4"/>
        <v>0</v>
      </c>
    </row>
    <row r="39" spans="1:11" x14ac:dyDescent="0.25">
      <c r="A39" s="43" t="s">
        <v>31</v>
      </c>
      <c r="B39" s="44"/>
      <c r="C39" s="50"/>
      <c r="D39" s="51"/>
      <c r="E39" s="54"/>
      <c r="F39" s="50"/>
      <c r="G39" s="51"/>
      <c r="H39" s="54"/>
      <c r="I39" s="52"/>
      <c r="J39" s="53" t="s">
        <v>29</v>
      </c>
      <c r="K39" s="54">
        <f t="shared" si="4"/>
        <v>0</v>
      </c>
    </row>
    <row r="40" spans="1:11" x14ac:dyDescent="0.25">
      <c r="A40" s="43" t="s">
        <v>32</v>
      </c>
      <c r="B40" s="44"/>
      <c r="C40" s="50"/>
      <c r="D40" s="51"/>
      <c r="E40" s="54"/>
      <c r="F40" s="50"/>
      <c r="G40" s="51"/>
      <c r="H40" s="54"/>
      <c r="I40" s="52" t="s">
        <v>29</v>
      </c>
      <c r="J40" s="53" t="s">
        <v>29</v>
      </c>
      <c r="K40" s="54">
        <f t="shared" si="4"/>
        <v>0</v>
      </c>
    </row>
    <row r="41" spans="1:11" x14ac:dyDescent="0.25">
      <c r="A41" s="43" t="s">
        <v>45</v>
      </c>
      <c r="B41" s="44"/>
      <c r="C41" s="50"/>
      <c r="D41" s="51"/>
      <c r="E41" s="54"/>
      <c r="F41" s="50"/>
      <c r="G41" s="51"/>
      <c r="H41" s="54"/>
      <c r="I41" s="52" t="s">
        <v>29</v>
      </c>
      <c r="J41" s="53" t="s">
        <v>29</v>
      </c>
      <c r="K41" s="54">
        <f t="shared" si="4"/>
        <v>0</v>
      </c>
    </row>
    <row r="42" spans="1:11" x14ac:dyDescent="0.25">
      <c r="A42" s="43" t="s">
        <v>77</v>
      </c>
      <c r="B42" s="44"/>
      <c r="C42" s="50">
        <v>215317</v>
      </c>
      <c r="D42" s="51">
        <v>196280</v>
      </c>
      <c r="E42" s="54">
        <f>SUM(C42:D42)</f>
        <v>411597</v>
      </c>
      <c r="F42" s="50">
        <v>215317</v>
      </c>
      <c r="G42" s="51">
        <v>196280</v>
      </c>
      <c r="H42" s="54">
        <f>SUM(F42:G42)</f>
        <v>411597</v>
      </c>
      <c r="I42" s="52"/>
      <c r="J42" s="53"/>
      <c r="K42" s="54"/>
    </row>
    <row r="43" spans="1:11" x14ac:dyDescent="0.25">
      <c r="A43" s="43" t="s">
        <v>36</v>
      </c>
      <c r="B43" s="44"/>
      <c r="C43" s="50"/>
      <c r="D43" s="51"/>
      <c r="E43" s="54"/>
      <c r="F43" s="50"/>
      <c r="G43" s="51"/>
      <c r="H43" s="54"/>
      <c r="I43" s="52"/>
      <c r="J43" s="53" t="s">
        <v>29</v>
      </c>
      <c r="K43" s="54">
        <f t="shared" si="4"/>
        <v>0</v>
      </c>
    </row>
    <row r="44" spans="1:11" x14ac:dyDescent="0.25">
      <c r="A44" s="55" t="s">
        <v>18</v>
      </c>
      <c r="B44" s="44"/>
      <c r="C44" s="56">
        <f>SUM(C35:C43)</f>
        <v>1407699</v>
      </c>
      <c r="D44" s="57">
        <f t="shared" ref="D44:K44" si="5">SUM(D35:D43)</f>
        <v>1253989</v>
      </c>
      <c r="E44" s="58">
        <f t="shared" si="5"/>
        <v>2661688</v>
      </c>
      <c r="F44" s="56">
        <f t="shared" si="5"/>
        <v>1407699</v>
      </c>
      <c r="G44" s="57">
        <f t="shared" si="5"/>
        <v>1253989</v>
      </c>
      <c r="H44" s="58">
        <f t="shared" si="5"/>
        <v>2661688</v>
      </c>
      <c r="I44" s="56">
        <f t="shared" si="5"/>
        <v>0</v>
      </c>
      <c r="J44" s="57">
        <f t="shared" si="5"/>
        <v>0</v>
      </c>
      <c r="K44" s="58">
        <f t="shared" si="5"/>
        <v>0</v>
      </c>
    </row>
    <row r="45" spans="1:11" x14ac:dyDescent="0.25">
      <c r="A45" s="43" t="s">
        <v>46</v>
      </c>
      <c r="B45" s="44"/>
      <c r="C45" s="52"/>
      <c r="D45" s="53"/>
      <c r="E45" s="59">
        <v>164614</v>
      </c>
      <c r="F45" s="52"/>
      <c r="G45" s="53"/>
      <c r="H45" s="59">
        <v>164614</v>
      </c>
      <c r="I45" s="52"/>
      <c r="J45" s="53"/>
      <c r="K45" s="54">
        <f>E45-H45</f>
        <v>0</v>
      </c>
    </row>
    <row r="46" spans="1:11" x14ac:dyDescent="0.25">
      <c r="A46" s="60" t="s">
        <v>47</v>
      </c>
      <c r="B46" s="61"/>
      <c r="C46" s="62"/>
      <c r="D46" s="63"/>
      <c r="E46" s="64">
        <f>SUM(E44:E45)</f>
        <v>2826302</v>
      </c>
      <c r="F46" s="62"/>
      <c r="G46" s="63"/>
      <c r="H46" s="64">
        <f>SUM(H44:H45)</f>
        <v>2826302</v>
      </c>
      <c r="I46" s="62"/>
      <c r="J46" s="63"/>
      <c r="K46" s="64">
        <f>SUM(K44:K45)</f>
        <v>0</v>
      </c>
    </row>
    <row r="47" spans="1:11" x14ac:dyDescent="0.25">
      <c r="A47" s="167" t="s">
        <v>48</v>
      </c>
      <c r="B47" s="168"/>
      <c r="C47" s="65">
        <f>SUM(C37:C43)</f>
        <v>916486</v>
      </c>
      <c r="D47" s="66">
        <f>SUM(D36:D42)</f>
        <v>811661</v>
      </c>
      <c r="E47" s="67">
        <f>SUM(E36:E42)</f>
        <v>1728147</v>
      </c>
      <c r="F47" s="65">
        <f>SUM(F37:F43)</f>
        <v>916486</v>
      </c>
      <c r="G47" s="66">
        <f>SUM(G36:G43)</f>
        <v>811661</v>
      </c>
      <c r="H47" s="67">
        <f>SUM(H36:H43)</f>
        <v>1728147</v>
      </c>
      <c r="I47" s="65">
        <f t="shared" ref="I47:K47" si="6">SUM(I37:I43)</f>
        <v>0</v>
      </c>
      <c r="J47" s="66">
        <f t="shared" si="6"/>
        <v>0</v>
      </c>
      <c r="K47" s="67">
        <f t="shared" si="6"/>
        <v>0</v>
      </c>
    </row>
    <row r="48" spans="1:11" x14ac:dyDescent="0.25">
      <c r="B48" s="68"/>
      <c r="C48" s="69"/>
      <c r="D48" s="69"/>
      <c r="E48" s="69"/>
      <c r="F48" s="69"/>
      <c r="G48" s="69"/>
      <c r="H48" s="69"/>
    </row>
    <row r="49" spans="1:11" x14ac:dyDescent="0.25">
      <c r="B49" s="68"/>
      <c r="C49" s="69"/>
      <c r="D49" s="69"/>
      <c r="E49" s="69"/>
      <c r="F49" s="69"/>
      <c r="G49" s="69"/>
      <c r="H49" s="69"/>
    </row>
    <row r="50" spans="1:11" ht="15.75" x14ac:dyDescent="0.25">
      <c r="A50" s="159" t="s">
        <v>49</v>
      </c>
      <c r="B50" s="158"/>
      <c r="C50" s="158"/>
      <c r="D50" s="158"/>
      <c r="E50" s="158"/>
      <c r="F50" s="158"/>
      <c r="G50" s="158"/>
      <c r="H50" s="158"/>
      <c r="I50" s="158"/>
      <c r="J50" s="158"/>
      <c r="K50" s="158"/>
    </row>
    <row r="51" spans="1:11" x14ac:dyDescent="0.25">
      <c r="A51" s="160" t="s">
        <v>20</v>
      </c>
      <c r="B51" s="169"/>
      <c r="C51" s="164" t="s">
        <v>50</v>
      </c>
      <c r="D51" s="165"/>
      <c r="E51" s="166"/>
      <c r="F51" s="164" t="s">
        <v>21</v>
      </c>
      <c r="G51" s="165"/>
      <c r="H51" s="166"/>
      <c r="I51" s="171" t="s">
        <v>51</v>
      </c>
      <c r="J51" s="172"/>
      <c r="K51" s="173"/>
    </row>
    <row r="52" spans="1:11" x14ac:dyDescent="0.25">
      <c r="A52" s="162"/>
      <c r="B52" s="170"/>
      <c r="C52" s="7" t="s">
        <v>24</v>
      </c>
      <c r="D52" s="22" t="s">
        <v>25</v>
      </c>
      <c r="E52" s="6" t="s">
        <v>17</v>
      </c>
      <c r="F52" s="7" t="s">
        <v>24</v>
      </c>
      <c r="G52" s="22" t="s">
        <v>25</v>
      </c>
      <c r="H52" s="6" t="s">
        <v>17</v>
      </c>
      <c r="I52" s="7" t="s">
        <v>24</v>
      </c>
      <c r="J52" s="22" t="s">
        <v>25</v>
      </c>
      <c r="K52" s="6" t="s">
        <v>17</v>
      </c>
    </row>
    <row r="53" spans="1:11" x14ac:dyDescent="0.25">
      <c r="A53" s="8" t="s">
        <v>27</v>
      </c>
      <c r="C53" s="12">
        <v>63300</v>
      </c>
      <c r="D53" s="70">
        <v>52768</v>
      </c>
      <c r="E53" s="71">
        <f>SUM(C53:D53)</f>
        <v>116068</v>
      </c>
      <c r="F53" s="72">
        <f>D17</f>
        <v>33</v>
      </c>
      <c r="G53" s="73">
        <f>E17</f>
        <v>24</v>
      </c>
      <c r="H53" s="25">
        <f>SUM(F53:G53)</f>
        <v>57</v>
      </c>
      <c r="I53" s="74">
        <f>C53/F53</f>
        <v>1918.1818181818182</v>
      </c>
      <c r="J53" s="75">
        <f>D53/G53</f>
        <v>2198.6666666666665</v>
      </c>
      <c r="K53" s="71">
        <v>4117</v>
      </c>
    </row>
    <row r="54" spans="1:11" x14ac:dyDescent="0.25">
      <c r="A54" s="8" t="s">
        <v>28</v>
      </c>
      <c r="C54" s="14"/>
      <c r="D54" s="131">
        <v>101004</v>
      </c>
      <c r="E54" s="71">
        <f t="shared" ref="E54:E56" si="7">SUM(C54:D54)</f>
        <v>101004</v>
      </c>
      <c r="F54" s="72" t="str">
        <f>D18</f>
        <v xml:space="preserve"> </v>
      </c>
      <c r="G54" s="76">
        <v>45</v>
      </c>
      <c r="H54" s="25">
        <v>45</v>
      </c>
      <c r="I54" s="77" t="s">
        <v>29</v>
      </c>
      <c r="J54" s="78">
        <f>D54/G54</f>
        <v>2244.5333333333333</v>
      </c>
      <c r="K54" s="79">
        <f>E54/H54</f>
        <v>2244.5333333333333</v>
      </c>
    </row>
    <row r="55" spans="1:11" x14ac:dyDescent="0.25">
      <c r="A55" s="8" t="s">
        <v>44</v>
      </c>
      <c r="C55" s="132">
        <v>131550</v>
      </c>
      <c r="D55" s="80"/>
      <c r="E55" s="71">
        <f t="shared" si="7"/>
        <v>131550</v>
      </c>
      <c r="F55" s="72">
        <v>80</v>
      </c>
      <c r="G55" s="73" t="str">
        <f>E19</f>
        <v xml:space="preserve"> </v>
      </c>
      <c r="H55" s="25">
        <f t="shared" ref="H55:H61" si="8">SUM(F55:G55)</f>
        <v>80</v>
      </c>
      <c r="I55" s="77">
        <f>C55/F55</f>
        <v>1644.375</v>
      </c>
      <c r="J55" s="81" t="s">
        <v>29</v>
      </c>
      <c r="K55" s="79">
        <f>E55/H55</f>
        <v>1644.375</v>
      </c>
    </row>
    <row r="56" spans="1:11" x14ac:dyDescent="0.25">
      <c r="A56" s="8" t="s">
        <v>30</v>
      </c>
      <c r="C56" s="133">
        <v>21371</v>
      </c>
      <c r="D56" s="134">
        <v>21219</v>
      </c>
      <c r="E56" s="71">
        <f t="shared" si="7"/>
        <v>42590</v>
      </c>
      <c r="F56" s="83">
        <v>20</v>
      </c>
      <c r="G56" s="73">
        <f>E20</f>
        <v>18</v>
      </c>
      <c r="H56" s="25">
        <v>43</v>
      </c>
      <c r="I56" s="84">
        <f>C56/F56</f>
        <v>1068.55</v>
      </c>
      <c r="J56" s="81">
        <f>D56/G56</f>
        <v>1178.8333333333333</v>
      </c>
      <c r="K56" s="54">
        <f>I56+J56</f>
        <v>2247.3833333333332</v>
      </c>
    </row>
    <row r="57" spans="1:11" x14ac:dyDescent="0.25">
      <c r="A57" s="8" t="s">
        <v>31</v>
      </c>
      <c r="C57" s="82"/>
      <c r="D57" s="80"/>
      <c r="E57" s="79"/>
      <c r="F57" s="83"/>
      <c r="G57" s="73" t="str">
        <f>E21</f>
        <v xml:space="preserve"> </v>
      </c>
      <c r="H57" s="25">
        <f t="shared" si="8"/>
        <v>0</v>
      </c>
      <c r="I57" s="84"/>
      <c r="J57" s="81" t="s">
        <v>29</v>
      </c>
      <c r="K57" s="79" t="s">
        <v>29</v>
      </c>
    </row>
    <row r="58" spans="1:11" x14ac:dyDescent="0.25">
      <c r="A58" s="8" t="s">
        <v>32</v>
      </c>
      <c r="C58" s="14"/>
      <c r="D58" s="80"/>
      <c r="E58" s="79"/>
      <c r="F58" s="72" t="str">
        <f>D22</f>
        <v xml:space="preserve"> </v>
      </c>
      <c r="G58" s="73" t="str">
        <f>E22</f>
        <v xml:space="preserve"> </v>
      </c>
      <c r="H58" s="25">
        <f t="shared" si="8"/>
        <v>0</v>
      </c>
      <c r="I58" s="77" t="s">
        <v>29</v>
      </c>
      <c r="J58" s="81" t="s">
        <v>29</v>
      </c>
      <c r="K58" s="79" t="s">
        <v>29</v>
      </c>
    </row>
    <row r="59" spans="1:11" x14ac:dyDescent="0.25">
      <c r="A59" s="8" t="s">
        <v>45</v>
      </c>
      <c r="C59" s="14"/>
      <c r="D59" s="80"/>
      <c r="E59" s="79"/>
      <c r="F59" s="72">
        <f>D23+D24+D25</f>
        <v>0</v>
      </c>
      <c r="G59" s="73">
        <f>E23+E24+E25</f>
        <v>0</v>
      </c>
      <c r="H59" s="25">
        <f t="shared" si="8"/>
        <v>0</v>
      </c>
      <c r="I59" s="77" t="s">
        <v>29</v>
      </c>
      <c r="J59" s="81" t="s">
        <v>29</v>
      </c>
      <c r="K59" s="79" t="s">
        <v>29</v>
      </c>
    </row>
    <row r="60" spans="1:11" x14ac:dyDescent="0.25">
      <c r="A60" s="8" t="s">
        <v>77</v>
      </c>
      <c r="C60" s="132">
        <v>71541</v>
      </c>
      <c r="D60" s="134">
        <v>48480</v>
      </c>
      <c r="E60" s="135">
        <f>SUM(C60:D60)</f>
        <v>120021</v>
      </c>
      <c r="F60" s="72">
        <v>45</v>
      </c>
      <c r="G60" s="73">
        <v>26</v>
      </c>
      <c r="H60" s="25">
        <f>SUM(F60+G60)</f>
        <v>71</v>
      </c>
      <c r="I60" s="77"/>
      <c r="J60" s="81"/>
      <c r="K60" s="79"/>
    </row>
    <row r="61" spans="1:11" x14ac:dyDescent="0.25">
      <c r="A61" s="8" t="s">
        <v>36</v>
      </c>
      <c r="C61" s="82"/>
      <c r="D61" s="80"/>
      <c r="E61" s="79"/>
      <c r="F61" s="83"/>
      <c r="G61" s="73" t="str">
        <f>E27</f>
        <v xml:space="preserve"> </v>
      </c>
      <c r="H61" s="25">
        <f t="shared" si="8"/>
        <v>0</v>
      </c>
      <c r="I61" s="84"/>
      <c r="J61" s="81" t="s">
        <v>29</v>
      </c>
      <c r="K61" s="79" t="s">
        <v>29</v>
      </c>
    </row>
    <row r="62" spans="1:11" x14ac:dyDescent="0.25">
      <c r="A62" s="15" t="s">
        <v>18</v>
      </c>
      <c r="B62" s="37"/>
      <c r="C62" s="20">
        <f t="shared" ref="C62" si="9">SUM(C53:C61)</f>
        <v>287762</v>
      </c>
      <c r="D62" s="85">
        <f t="shared" ref="D62:E62" si="10">SUM(D53:D61)</f>
        <v>223471</v>
      </c>
      <c r="E62" s="21">
        <f t="shared" si="10"/>
        <v>511233</v>
      </c>
      <c r="F62" s="42">
        <f>SUM(F51:F61)</f>
        <v>178</v>
      </c>
      <c r="G62" s="86">
        <f>SUM(G51:G61)</f>
        <v>113</v>
      </c>
      <c r="H62" s="40">
        <f>SUM(H51:H61)</f>
        <v>296</v>
      </c>
      <c r="I62" s="20">
        <f>SUM(I53:I61)</f>
        <v>4631.1068181818182</v>
      </c>
      <c r="J62" s="85">
        <f>SUM(J53:J61)</f>
        <v>5622.0333333333328</v>
      </c>
      <c r="K62" s="21">
        <f>SUM(K53:K61)</f>
        <v>10253.291666666666</v>
      </c>
    </row>
    <row r="63" spans="1:11" x14ac:dyDescent="0.25">
      <c r="A63" s="174" t="s">
        <v>48</v>
      </c>
      <c r="B63" s="175"/>
      <c r="C63" s="87">
        <f>SUM(C55:C61)</f>
        <v>224462</v>
      </c>
      <c r="D63" s="87">
        <f>SUM(D54:D56)</f>
        <v>122223</v>
      </c>
      <c r="E63" s="88">
        <f t="shared" ref="E63:F63" si="11">SUM(E55:E61)</f>
        <v>294161</v>
      </c>
      <c r="F63" s="89">
        <f t="shared" si="11"/>
        <v>145</v>
      </c>
      <c r="G63" s="90">
        <v>59</v>
      </c>
      <c r="H63" s="91">
        <v>157</v>
      </c>
      <c r="I63" s="87">
        <f>SUM(I55:I61)</f>
        <v>2712.9250000000002</v>
      </c>
      <c r="J63" s="92">
        <v>2467</v>
      </c>
      <c r="K63" s="88">
        <f>SUM(K54:K61)</f>
        <v>6136.2916666666661</v>
      </c>
    </row>
    <row r="64" spans="1:11" x14ac:dyDescent="0.25">
      <c r="B64" s="93"/>
      <c r="C64" s="94"/>
      <c r="D64" s="94"/>
      <c r="E64" s="94"/>
      <c r="F64" s="95"/>
      <c r="G64" s="95"/>
      <c r="H64" s="95"/>
      <c r="I64" s="94"/>
      <c r="J64" s="94" t="s">
        <v>29</v>
      </c>
      <c r="K64" s="94" t="s">
        <v>29</v>
      </c>
    </row>
    <row r="65" spans="1:11" ht="15.75" x14ac:dyDescent="0.25">
      <c r="B65" s="159" t="s">
        <v>52</v>
      </c>
      <c r="C65" s="159"/>
      <c r="D65" s="159"/>
      <c r="E65" s="159"/>
      <c r="F65" s="159"/>
      <c r="G65" s="159"/>
      <c r="H65" s="159"/>
      <c r="I65" s="159"/>
      <c r="J65" s="159"/>
      <c r="K65" s="94"/>
    </row>
    <row r="66" spans="1:11" x14ac:dyDescent="0.25">
      <c r="B66" s="147" t="s">
        <v>53</v>
      </c>
      <c r="C66" s="148"/>
      <c r="D66" s="148"/>
      <c r="E66" s="148"/>
      <c r="F66" s="156"/>
      <c r="G66" s="151" t="s">
        <v>54</v>
      </c>
      <c r="H66" s="153"/>
      <c r="I66" s="151" t="s">
        <v>55</v>
      </c>
      <c r="J66" s="153"/>
    </row>
    <row r="67" spans="1:11" ht="30" x14ac:dyDescent="0.25">
      <c r="B67" s="149"/>
      <c r="C67" s="150"/>
      <c r="D67" s="150"/>
      <c r="E67" s="150"/>
      <c r="F67" s="157"/>
      <c r="G67" s="96" t="s">
        <v>14</v>
      </c>
      <c r="H67" s="97" t="s">
        <v>16</v>
      </c>
      <c r="I67" s="96" t="s">
        <v>14</v>
      </c>
      <c r="J67" s="97" t="s">
        <v>16</v>
      </c>
    </row>
    <row r="68" spans="1:11" x14ac:dyDescent="0.25">
      <c r="B68" s="98" t="s">
        <v>56</v>
      </c>
      <c r="C68" s="99"/>
      <c r="D68" s="99"/>
      <c r="E68" s="99"/>
      <c r="F68" s="99"/>
      <c r="G68" s="100">
        <v>28186</v>
      </c>
      <c r="H68" s="101">
        <v>30413</v>
      </c>
      <c r="I68" s="100">
        <v>22881</v>
      </c>
      <c r="J68" s="101">
        <v>20862</v>
      </c>
    </row>
    <row r="69" spans="1:11" x14ac:dyDescent="0.25">
      <c r="B69" s="55" t="s">
        <v>57</v>
      </c>
      <c r="C69" s="102"/>
      <c r="D69" s="102"/>
      <c r="E69" s="102"/>
      <c r="F69" s="102"/>
      <c r="G69" s="103">
        <v>6</v>
      </c>
      <c r="H69" s="104">
        <v>6</v>
      </c>
      <c r="I69" s="103">
        <v>6</v>
      </c>
      <c r="J69" s="140">
        <v>6</v>
      </c>
    </row>
    <row r="70" spans="1:11" x14ac:dyDescent="0.25">
      <c r="B70" s="55" t="s">
        <v>58</v>
      </c>
      <c r="C70" s="102"/>
      <c r="D70" s="102"/>
      <c r="E70" s="102"/>
      <c r="F70" s="102"/>
      <c r="G70" s="136">
        <v>31909</v>
      </c>
      <c r="H70" s="137">
        <v>34430</v>
      </c>
      <c r="I70" s="136">
        <v>37104</v>
      </c>
      <c r="J70" s="137">
        <v>33830</v>
      </c>
    </row>
    <row r="71" spans="1:11" x14ac:dyDescent="0.25">
      <c r="B71" s="60" t="s">
        <v>59</v>
      </c>
      <c r="C71" s="105"/>
      <c r="D71" s="105"/>
      <c r="E71" s="105"/>
      <c r="F71" s="105"/>
      <c r="G71" s="138">
        <v>5.3</v>
      </c>
      <c r="H71" s="139">
        <v>5.3</v>
      </c>
      <c r="I71" s="138">
        <v>3.7</v>
      </c>
      <c r="J71" s="139">
        <v>3.7</v>
      </c>
    </row>
    <row r="72" spans="1:11" x14ac:dyDescent="0.25">
      <c r="G72" s="106"/>
      <c r="H72" s="106"/>
      <c r="I72" s="106"/>
      <c r="J72" s="106"/>
    </row>
    <row r="73" spans="1:11" x14ac:dyDescent="0.25">
      <c r="G73" s="106"/>
      <c r="H73" s="106"/>
      <c r="I73" s="106"/>
      <c r="J73" s="106"/>
    </row>
    <row r="74" spans="1:11" ht="15.75" x14ac:dyDescent="0.25">
      <c r="A74" s="158" t="s">
        <v>60</v>
      </c>
      <c r="B74" s="158"/>
      <c r="C74" s="158"/>
      <c r="D74" s="158"/>
      <c r="E74" s="158"/>
      <c r="F74" s="158"/>
      <c r="G74" s="158"/>
      <c r="H74" s="158"/>
      <c r="I74" s="158"/>
      <c r="J74" s="158"/>
      <c r="K74" s="158"/>
    </row>
    <row r="75" spans="1:11" x14ac:dyDescent="0.25">
      <c r="A75" s="147" t="s">
        <v>20</v>
      </c>
      <c r="B75" s="148"/>
      <c r="C75" s="151" t="s">
        <v>61</v>
      </c>
      <c r="D75" s="152"/>
      <c r="E75" s="152"/>
      <c r="F75" s="153"/>
      <c r="G75" s="151" t="s">
        <v>62</v>
      </c>
      <c r="H75" s="152"/>
      <c r="I75" s="152"/>
      <c r="J75" s="153"/>
      <c r="K75" s="154" t="s">
        <v>63</v>
      </c>
    </row>
    <row r="76" spans="1:11" ht="60" x14ac:dyDescent="0.25">
      <c r="A76" s="149"/>
      <c r="B76" s="150"/>
      <c r="C76" s="96" t="s">
        <v>64</v>
      </c>
      <c r="D76" s="107" t="s">
        <v>65</v>
      </c>
      <c r="E76" s="107" t="s">
        <v>66</v>
      </c>
      <c r="F76" s="108" t="s">
        <v>67</v>
      </c>
      <c r="G76" s="96" t="s">
        <v>64</v>
      </c>
      <c r="H76" s="107" t="s">
        <v>65</v>
      </c>
      <c r="I76" s="107" t="s">
        <v>66</v>
      </c>
      <c r="J76" s="108" t="s">
        <v>67</v>
      </c>
      <c r="K76" s="155"/>
    </row>
    <row r="77" spans="1:11" x14ac:dyDescent="0.25">
      <c r="A77" s="109" t="s">
        <v>68</v>
      </c>
      <c r="B77" s="110"/>
      <c r="C77" s="111"/>
      <c r="D77" s="112"/>
      <c r="E77" s="112"/>
      <c r="F77" s="113"/>
      <c r="G77" s="111"/>
      <c r="H77" s="112"/>
      <c r="I77" s="112"/>
      <c r="J77" s="113"/>
      <c r="K77" s="114"/>
    </row>
    <row r="78" spans="1:11" x14ac:dyDescent="0.25">
      <c r="A78" s="43" t="s">
        <v>27</v>
      </c>
      <c r="B78" s="115"/>
      <c r="C78" s="116">
        <v>2</v>
      </c>
      <c r="D78" s="117">
        <v>0</v>
      </c>
      <c r="E78" s="117">
        <v>2</v>
      </c>
      <c r="F78" s="118">
        <v>0</v>
      </c>
      <c r="G78" s="119">
        <v>0</v>
      </c>
      <c r="H78" s="117">
        <v>0</v>
      </c>
      <c r="I78" s="117">
        <v>0</v>
      </c>
      <c r="J78" s="120">
        <v>0</v>
      </c>
      <c r="K78" s="121">
        <v>2</v>
      </c>
    </row>
    <row r="79" spans="1:11" x14ac:dyDescent="0.25">
      <c r="A79" s="43" t="s">
        <v>44</v>
      </c>
      <c r="B79" s="115"/>
      <c r="C79" s="116">
        <v>2</v>
      </c>
      <c r="D79" s="117">
        <v>0</v>
      </c>
      <c r="E79" s="117">
        <v>2</v>
      </c>
      <c r="F79" s="118">
        <v>0</v>
      </c>
      <c r="G79" s="119">
        <v>0</v>
      </c>
      <c r="H79" s="117">
        <v>0</v>
      </c>
      <c r="I79" s="117">
        <v>0</v>
      </c>
      <c r="J79" s="120">
        <v>0</v>
      </c>
      <c r="K79" s="121">
        <v>2</v>
      </c>
    </row>
    <row r="80" spans="1:11" x14ac:dyDescent="0.25">
      <c r="A80" s="43" t="s">
        <v>30</v>
      </c>
      <c r="B80" s="115"/>
      <c r="C80" s="116">
        <v>0</v>
      </c>
      <c r="D80" s="117">
        <v>1</v>
      </c>
      <c r="E80" s="117">
        <v>1</v>
      </c>
      <c r="F80" s="118">
        <v>0</v>
      </c>
      <c r="G80" s="119">
        <v>0</v>
      </c>
      <c r="H80" s="117">
        <v>0</v>
      </c>
      <c r="I80" s="117">
        <v>0</v>
      </c>
      <c r="J80" s="120">
        <v>0</v>
      </c>
      <c r="K80" s="121">
        <v>1</v>
      </c>
    </row>
    <row r="81" spans="1:11" x14ac:dyDescent="0.25">
      <c r="A81" s="43" t="s">
        <v>77</v>
      </c>
      <c r="B81" s="115"/>
      <c r="C81" s="116">
        <v>0</v>
      </c>
      <c r="D81" s="117">
        <v>1</v>
      </c>
      <c r="E81" s="117">
        <v>1</v>
      </c>
      <c r="F81" s="118">
        <v>0</v>
      </c>
      <c r="G81" s="119">
        <v>0</v>
      </c>
      <c r="H81" s="117">
        <v>0</v>
      </c>
      <c r="I81" s="117">
        <v>0</v>
      </c>
      <c r="J81" s="120">
        <v>0</v>
      </c>
      <c r="K81" s="121">
        <f t="shared" ref="K81:K82" si="12">C81+D81+G81+H81</f>
        <v>1</v>
      </c>
    </row>
    <row r="82" spans="1:11" x14ac:dyDescent="0.25">
      <c r="A82" s="43" t="s">
        <v>29</v>
      </c>
      <c r="B82" s="115"/>
      <c r="C82" s="116"/>
      <c r="D82" s="117"/>
      <c r="E82" s="117"/>
      <c r="F82" s="118"/>
      <c r="G82" s="119"/>
      <c r="H82" s="117"/>
      <c r="I82" s="117"/>
      <c r="J82" s="120"/>
      <c r="K82" s="121">
        <f t="shared" si="12"/>
        <v>0</v>
      </c>
    </row>
    <row r="83" spans="1:11" x14ac:dyDescent="0.25">
      <c r="A83" s="60" t="s">
        <v>69</v>
      </c>
      <c r="B83" s="122"/>
      <c r="C83" s="123">
        <f>SUM(C78:C82)</f>
        <v>4</v>
      </c>
      <c r="D83" s="124">
        <f t="shared" ref="D83:K83" si="13">SUM(D78:D82)</f>
        <v>2</v>
      </c>
      <c r="E83" s="124">
        <f t="shared" si="13"/>
        <v>6</v>
      </c>
      <c r="F83" s="125">
        <f t="shared" si="13"/>
        <v>0</v>
      </c>
      <c r="G83" s="123">
        <f t="shared" si="13"/>
        <v>0</v>
      </c>
      <c r="H83" s="124">
        <f t="shared" si="13"/>
        <v>0</v>
      </c>
      <c r="I83" s="124">
        <f t="shared" si="13"/>
        <v>0</v>
      </c>
      <c r="J83" s="125">
        <f t="shared" si="13"/>
        <v>0</v>
      </c>
      <c r="K83" s="126">
        <f t="shared" si="13"/>
        <v>6</v>
      </c>
    </row>
    <row r="84" spans="1:11" x14ac:dyDescent="0.25">
      <c r="A84" s="144" t="s">
        <v>70</v>
      </c>
      <c r="B84" s="145"/>
      <c r="C84" s="116"/>
      <c r="D84" s="117"/>
      <c r="E84" s="117"/>
      <c r="F84" s="120"/>
      <c r="G84" s="116"/>
      <c r="H84" s="117"/>
      <c r="I84" s="117"/>
      <c r="J84" s="120"/>
      <c r="K84" s="127"/>
    </row>
    <row r="85" spans="1:11" x14ac:dyDescent="0.25">
      <c r="A85" s="43" t="s">
        <v>27</v>
      </c>
      <c r="B85" s="115"/>
      <c r="C85" s="116">
        <v>2</v>
      </c>
      <c r="D85" s="117">
        <v>0</v>
      </c>
      <c r="E85" s="117">
        <v>2</v>
      </c>
      <c r="F85" s="120">
        <v>0</v>
      </c>
      <c r="G85" s="116">
        <v>0</v>
      </c>
      <c r="H85" s="117">
        <v>0</v>
      </c>
      <c r="I85" s="117">
        <v>0</v>
      </c>
      <c r="J85" s="120">
        <v>0</v>
      </c>
      <c r="K85" s="121">
        <f>E85+I85</f>
        <v>2</v>
      </c>
    </row>
    <row r="86" spans="1:11" x14ac:dyDescent="0.25">
      <c r="A86" s="43" t="s">
        <v>28</v>
      </c>
      <c r="B86" s="115"/>
      <c r="C86" s="116">
        <v>2</v>
      </c>
      <c r="D86" s="117">
        <v>0</v>
      </c>
      <c r="E86" s="117">
        <v>2</v>
      </c>
      <c r="F86" s="120">
        <v>0</v>
      </c>
      <c r="G86" s="116">
        <v>0</v>
      </c>
      <c r="H86" s="117">
        <v>0</v>
      </c>
      <c r="I86" s="117">
        <v>0</v>
      </c>
      <c r="J86" s="120">
        <v>0</v>
      </c>
      <c r="K86" s="121">
        <f>I86+E86</f>
        <v>2</v>
      </c>
    </row>
    <row r="87" spans="1:11" x14ac:dyDescent="0.25">
      <c r="A87" s="43" t="s">
        <v>30</v>
      </c>
      <c r="B87" s="115"/>
      <c r="C87" s="116">
        <v>0</v>
      </c>
      <c r="D87" s="117">
        <v>1</v>
      </c>
      <c r="E87" s="117">
        <v>1</v>
      </c>
      <c r="F87" s="120">
        <v>0</v>
      </c>
      <c r="G87" s="116">
        <v>0</v>
      </c>
      <c r="H87" s="117">
        <v>0</v>
      </c>
      <c r="I87" s="117">
        <v>0</v>
      </c>
      <c r="J87" s="120">
        <v>0</v>
      </c>
      <c r="K87" s="121">
        <f>E87+I87</f>
        <v>1</v>
      </c>
    </row>
    <row r="88" spans="1:11" x14ac:dyDescent="0.25">
      <c r="A88" s="43" t="s">
        <v>77</v>
      </c>
      <c r="B88" s="115"/>
      <c r="C88" s="116">
        <v>0</v>
      </c>
      <c r="D88" s="117">
        <v>1</v>
      </c>
      <c r="E88" s="117">
        <v>1</v>
      </c>
      <c r="F88" s="120">
        <v>0</v>
      </c>
      <c r="G88" s="116">
        <v>0</v>
      </c>
      <c r="H88" s="117">
        <v>0</v>
      </c>
      <c r="I88" s="117">
        <v>0</v>
      </c>
      <c r="J88" s="120">
        <v>0</v>
      </c>
      <c r="K88" s="121">
        <f t="shared" ref="K88:K91" si="14">C88+D88+G88+H88</f>
        <v>1</v>
      </c>
    </row>
    <row r="89" spans="1:11" x14ac:dyDescent="0.25">
      <c r="A89" s="43" t="s">
        <v>29</v>
      </c>
      <c r="B89" s="115"/>
      <c r="C89" s="116"/>
      <c r="D89" s="117"/>
      <c r="E89" s="117"/>
      <c r="F89" s="120"/>
      <c r="G89" s="116"/>
      <c r="H89" s="117"/>
      <c r="I89" s="117"/>
      <c r="J89" s="120"/>
      <c r="K89" s="121">
        <f t="shared" si="14"/>
        <v>0</v>
      </c>
    </row>
    <row r="90" spans="1:11" x14ac:dyDescent="0.25">
      <c r="A90" s="43" t="s">
        <v>29</v>
      </c>
      <c r="B90" s="115"/>
      <c r="C90" s="116"/>
      <c r="D90" s="117"/>
      <c r="E90" s="117"/>
      <c r="F90" s="120"/>
      <c r="G90" s="116"/>
      <c r="H90" s="117"/>
      <c r="I90" s="117"/>
      <c r="J90" s="120"/>
      <c r="K90" s="121">
        <f t="shared" si="14"/>
        <v>0</v>
      </c>
    </row>
    <row r="91" spans="1:11" x14ac:dyDescent="0.25">
      <c r="A91" s="43" t="s">
        <v>29</v>
      </c>
      <c r="B91" s="115"/>
      <c r="C91" s="116"/>
      <c r="D91" s="117"/>
      <c r="E91" s="117"/>
      <c r="F91" s="120"/>
      <c r="G91" s="116"/>
      <c r="H91" s="117"/>
      <c r="I91" s="117"/>
      <c r="J91" s="120"/>
      <c r="K91" s="121">
        <f t="shared" si="14"/>
        <v>0</v>
      </c>
    </row>
    <row r="92" spans="1:11" x14ac:dyDescent="0.25">
      <c r="A92" s="60" t="s">
        <v>71</v>
      </c>
      <c r="B92" s="122"/>
      <c r="C92" s="123">
        <f>SUM(C85:C91)</f>
        <v>4</v>
      </c>
      <c r="D92" s="124">
        <f t="shared" ref="D92:K92" si="15">SUM(D85:D91)</f>
        <v>2</v>
      </c>
      <c r="E92" s="124">
        <f t="shared" si="15"/>
        <v>6</v>
      </c>
      <c r="F92" s="125">
        <f t="shared" si="15"/>
        <v>0</v>
      </c>
      <c r="G92" s="123">
        <f t="shared" si="15"/>
        <v>0</v>
      </c>
      <c r="H92" s="124">
        <f t="shared" si="15"/>
        <v>0</v>
      </c>
      <c r="I92" s="124">
        <f t="shared" si="15"/>
        <v>0</v>
      </c>
      <c r="J92" s="125">
        <f t="shared" si="15"/>
        <v>0</v>
      </c>
      <c r="K92" s="126">
        <f t="shared" si="15"/>
        <v>6</v>
      </c>
    </row>
    <row r="93" spans="1:11" x14ac:dyDescent="0.25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</row>
    <row r="94" spans="1:11" ht="15.75" x14ac:dyDescent="0.25">
      <c r="A94" s="146" t="s">
        <v>72</v>
      </c>
      <c r="B94" s="146"/>
      <c r="C94" s="146"/>
      <c r="D94" s="146"/>
      <c r="E94" s="146"/>
      <c r="F94" s="146"/>
      <c r="G94" s="146"/>
      <c r="H94" s="146"/>
      <c r="I94" s="146"/>
      <c r="J94" s="146"/>
      <c r="K94" s="146"/>
    </row>
    <row r="95" spans="1:11" x14ac:dyDescent="0.25">
      <c r="A95" s="147" t="s">
        <v>20</v>
      </c>
      <c r="B95" s="148"/>
      <c r="C95" s="151" t="s">
        <v>73</v>
      </c>
      <c r="D95" s="152"/>
      <c r="E95" s="152"/>
      <c r="F95" s="153"/>
      <c r="G95" s="151" t="s">
        <v>74</v>
      </c>
      <c r="H95" s="152"/>
      <c r="I95" s="152"/>
      <c r="J95" s="153"/>
      <c r="K95" s="154" t="s">
        <v>75</v>
      </c>
    </row>
    <row r="96" spans="1:11" ht="60" x14ac:dyDescent="0.25">
      <c r="A96" s="149"/>
      <c r="B96" s="150"/>
      <c r="C96" s="96" t="s">
        <v>64</v>
      </c>
      <c r="D96" s="107" t="s">
        <v>65</v>
      </c>
      <c r="E96" s="107" t="s">
        <v>66</v>
      </c>
      <c r="F96" s="108" t="s">
        <v>67</v>
      </c>
      <c r="G96" s="96" t="s">
        <v>64</v>
      </c>
      <c r="H96" s="107" t="s">
        <v>65</v>
      </c>
      <c r="I96" s="107" t="s">
        <v>66</v>
      </c>
      <c r="J96" s="108" t="s">
        <v>67</v>
      </c>
      <c r="K96" s="155"/>
    </row>
    <row r="97" spans="1:11" x14ac:dyDescent="0.25">
      <c r="A97" s="109" t="s">
        <v>68</v>
      </c>
      <c r="B97" s="110"/>
      <c r="C97" s="111"/>
      <c r="D97" s="112"/>
      <c r="E97" s="112"/>
      <c r="F97" s="113"/>
      <c r="G97" s="111"/>
      <c r="H97" s="112"/>
      <c r="I97" s="112"/>
      <c r="J97" s="113"/>
      <c r="K97" s="114"/>
    </row>
    <row r="98" spans="1:11" x14ac:dyDescent="0.25">
      <c r="A98" s="43" t="s">
        <v>27</v>
      </c>
      <c r="B98" s="115"/>
      <c r="C98" s="116">
        <v>0</v>
      </c>
      <c r="D98" s="117">
        <v>4</v>
      </c>
      <c r="E98" s="117">
        <v>0</v>
      </c>
      <c r="F98" s="120">
        <v>4</v>
      </c>
      <c r="G98" s="119">
        <v>0</v>
      </c>
      <c r="H98" s="117">
        <v>0</v>
      </c>
      <c r="I98" s="117">
        <v>0</v>
      </c>
      <c r="J98" s="120">
        <v>0</v>
      </c>
      <c r="K98" s="121">
        <f>C98+D98+G98+H98</f>
        <v>4</v>
      </c>
    </row>
    <row r="99" spans="1:11" x14ac:dyDescent="0.25">
      <c r="A99" s="43" t="s">
        <v>44</v>
      </c>
      <c r="B99" s="115"/>
      <c r="C99" s="116">
        <v>0</v>
      </c>
      <c r="D99" s="117">
        <v>5</v>
      </c>
      <c r="E99" s="117">
        <v>0</v>
      </c>
      <c r="F99" s="120">
        <v>5</v>
      </c>
      <c r="G99" s="119">
        <v>0</v>
      </c>
      <c r="H99" s="117">
        <v>0</v>
      </c>
      <c r="I99" s="117">
        <v>0</v>
      </c>
      <c r="J99" s="120">
        <v>0</v>
      </c>
      <c r="K99" s="121">
        <f t="shared" ref="K99:K102" si="16">C99+D99+G99+H99</f>
        <v>5</v>
      </c>
    </row>
    <row r="100" spans="1:11" x14ac:dyDescent="0.25">
      <c r="A100" s="43" t="s">
        <v>30</v>
      </c>
      <c r="B100" s="115"/>
      <c r="C100" s="116">
        <v>0</v>
      </c>
      <c r="D100" s="117">
        <v>1</v>
      </c>
      <c r="E100" s="117">
        <v>1</v>
      </c>
      <c r="F100" s="120">
        <v>0</v>
      </c>
      <c r="G100" s="119">
        <v>0</v>
      </c>
      <c r="H100" s="117">
        <v>0</v>
      </c>
      <c r="I100" s="117">
        <v>0</v>
      </c>
      <c r="J100" s="120">
        <v>0</v>
      </c>
      <c r="K100" s="121">
        <f t="shared" si="16"/>
        <v>1</v>
      </c>
    </row>
    <row r="101" spans="1:11" x14ac:dyDescent="0.25">
      <c r="A101" s="43" t="s">
        <v>77</v>
      </c>
      <c r="B101" s="115"/>
      <c r="C101" s="116">
        <v>0</v>
      </c>
      <c r="D101" s="117">
        <v>1</v>
      </c>
      <c r="E101" s="117">
        <v>1</v>
      </c>
      <c r="F101" s="120">
        <v>0</v>
      </c>
      <c r="G101" s="119">
        <v>0</v>
      </c>
      <c r="H101" s="117">
        <v>0</v>
      </c>
      <c r="I101" s="117">
        <v>0</v>
      </c>
      <c r="J101" s="120">
        <v>0</v>
      </c>
      <c r="K101" s="121">
        <f t="shared" si="16"/>
        <v>1</v>
      </c>
    </row>
    <row r="102" spans="1:11" x14ac:dyDescent="0.25">
      <c r="A102" s="43"/>
      <c r="B102" s="115"/>
      <c r="C102" s="116"/>
      <c r="D102" s="117"/>
      <c r="E102" s="117"/>
      <c r="F102" s="120"/>
      <c r="G102" s="119"/>
      <c r="H102" s="117"/>
      <c r="I102" s="117"/>
      <c r="J102" s="120"/>
      <c r="K102" s="121">
        <f t="shared" si="16"/>
        <v>0</v>
      </c>
    </row>
    <row r="103" spans="1:11" x14ac:dyDescent="0.25">
      <c r="A103" s="60" t="s">
        <v>69</v>
      </c>
      <c r="B103" s="122"/>
      <c r="C103" s="123">
        <f>SUM(C98:C102)</f>
        <v>0</v>
      </c>
      <c r="D103" s="124">
        <f t="shared" ref="D103:K103" si="17">SUM(D98:D102)</f>
        <v>11</v>
      </c>
      <c r="E103" s="124">
        <f t="shared" si="17"/>
        <v>2</v>
      </c>
      <c r="F103" s="125">
        <f t="shared" si="17"/>
        <v>9</v>
      </c>
      <c r="G103" s="123">
        <f t="shared" si="17"/>
        <v>0</v>
      </c>
      <c r="H103" s="124">
        <f t="shared" si="17"/>
        <v>0</v>
      </c>
      <c r="I103" s="124">
        <f t="shared" si="17"/>
        <v>0</v>
      </c>
      <c r="J103" s="125">
        <f t="shared" si="17"/>
        <v>0</v>
      </c>
      <c r="K103" s="126">
        <f t="shared" si="17"/>
        <v>11</v>
      </c>
    </row>
    <row r="104" spans="1:11" x14ac:dyDescent="0.25">
      <c r="A104" s="144" t="s">
        <v>70</v>
      </c>
      <c r="B104" s="145"/>
      <c r="C104" s="128"/>
      <c r="D104" s="129"/>
      <c r="E104" s="129"/>
      <c r="F104" s="130"/>
      <c r="G104" s="116"/>
      <c r="H104" s="117"/>
      <c r="I104" s="117"/>
      <c r="J104" s="120"/>
      <c r="K104" s="127"/>
    </row>
    <row r="105" spans="1:11" x14ac:dyDescent="0.25">
      <c r="A105" s="43" t="s">
        <v>27</v>
      </c>
      <c r="B105" s="115"/>
      <c r="C105" s="116">
        <v>0</v>
      </c>
      <c r="D105" s="117">
        <v>1</v>
      </c>
      <c r="E105" s="117">
        <v>0</v>
      </c>
      <c r="F105" s="120">
        <v>1</v>
      </c>
      <c r="G105" s="116">
        <v>0</v>
      </c>
      <c r="H105" s="117">
        <v>1</v>
      </c>
      <c r="I105" s="117">
        <v>0</v>
      </c>
      <c r="J105" s="120">
        <v>1</v>
      </c>
      <c r="K105" s="121">
        <f t="shared" ref="K105:K111" si="18">C105+D105+G105+H105</f>
        <v>2</v>
      </c>
    </row>
    <row r="106" spans="1:11" x14ac:dyDescent="0.25">
      <c r="A106" s="43" t="s">
        <v>28</v>
      </c>
      <c r="B106" s="115"/>
      <c r="C106" s="116">
        <v>0</v>
      </c>
      <c r="D106" s="117">
        <v>1</v>
      </c>
      <c r="E106" s="117">
        <v>0</v>
      </c>
      <c r="F106" s="120">
        <v>1</v>
      </c>
      <c r="G106" s="116">
        <v>0</v>
      </c>
      <c r="H106" s="117">
        <v>1</v>
      </c>
      <c r="I106" s="117">
        <v>0</v>
      </c>
      <c r="J106" s="120">
        <v>1</v>
      </c>
      <c r="K106" s="121">
        <v>2</v>
      </c>
    </row>
    <row r="107" spans="1:11" x14ac:dyDescent="0.25">
      <c r="A107" s="43" t="s">
        <v>30</v>
      </c>
      <c r="B107" s="115"/>
      <c r="C107" s="116">
        <v>0</v>
      </c>
      <c r="D107" s="117">
        <v>2</v>
      </c>
      <c r="E107" s="117">
        <v>1</v>
      </c>
      <c r="F107" s="120">
        <v>1</v>
      </c>
      <c r="G107" s="116">
        <v>0</v>
      </c>
      <c r="H107" s="117">
        <v>0</v>
      </c>
      <c r="I107" s="117">
        <v>0</v>
      </c>
      <c r="J107" s="120">
        <v>0</v>
      </c>
      <c r="K107" s="121">
        <f t="shared" si="18"/>
        <v>2</v>
      </c>
    </row>
    <row r="108" spans="1:11" x14ac:dyDescent="0.25">
      <c r="A108" s="43" t="s">
        <v>77</v>
      </c>
      <c r="B108" s="115"/>
      <c r="C108" s="116">
        <v>0</v>
      </c>
      <c r="D108" s="117">
        <v>3</v>
      </c>
      <c r="E108" s="117">
        <v>1</v>
      </c>
      <c r="F108" s="120">
        <v>2</v>
      </c>
      <c r="G108" s="116">
        <v>0</v>
      </c>
      <c r="H108" s="117">
        <v>0</v>
      </c>
      <c r="I108" s="117">
        <v>0</v>
      </c>
      <c r="J108" s="120">
        <v>0</v>
      </c>
      <c r="K108" s="121">
        <f t="shared" si="18"/>
        <v>3</v>
      </c>
    </row>
    <row r="109" spans="1:11" x14ac:dyDescent="0.25">
      <c r="A109" s="43"/>
      <c r="B109" s="115"/>
      <c r="C109" s="116"/>
      <c r="D109" s="117"/>
      <c r="E109" s="117"/>
      <c r="F109" s="120"/>
      <c r="G109" s="116"/>
      <c r="H109" s="117"/>
      <c r="I109" s="117"/>
      <c r="J109" s="120"/>
      <c r="K109" s="121">
        <f t="shared" si="18"/>
        <v>0</v>
      </c>
    </row>
    <row r="110" spans="1:11" x14ac:dyDescent="0.25">
      <c r="A110" s="43"/>
      <c r="B110" s="115"/>
      <c r="C110" s="116"/>
      <c r="D110" s="117"/>
      <c r="E110" s="117"/>
      <c r="F110" s="120"/>
      <c r="G110" s="116"/>
      <c r="H110" s="117"/>
      <c r="I110" s="117"/>
      <c r="J110" s="120"/>
      <c r="K110" s="121">
        <f t="shared" si="18"/>
        <v>0</v>
      </c>
    </row>
    <row r="111" spans="1:11" x14ac:dyDescent="0.25">
      <c r="A111" s="43"/>
      <c r="B111" s="115"/>
      <c r="C111" s="116"/>
      <c r="D111" s="117"/>
      <c r="E111" s="117"/>
      <c r="F111" s="120"/>
      <c r="G111" s="116"/>
      <c r="H111" s="117"/>
      <c r="I111" s="117"/>
      <c r="J111" s="120"/>
      <c r="K111" s="121">
        <f t="shared" si="18"/>
        <v>0</v>
      </c>
    </row>
    <row r="112" spans="1:11" x14ac:dyDescent="0.25">
      <c r="A112" s="60" t="s">
        <v>71</v>
      </c>
      <c r="B112" s="122"/>
      <c r="C112" s="123">
        <f>SUM(C105:C111)</f>
        <v>0</v>
      </c>
      <c r="D112" s="124">
        <f t="shared" ref="D112:K112" si="19">SUM(D105:D111)</f>
        <v>7</v>
      </c>
      <c r="E112" s="124">
        <f t="shared" si="19"/>
        <v>2</v>
      </c>
      <c r="F112" s="125">
        <f t="shared" si="19"/>
        <v>5</v>
      </c>
      <c r="G112" s="123">
        <f t="shared" si="19"/>
        <v>0</v>
      </c>
      <c r="H112" s="124">
        <f t="shared" si="19"/>
        <v>2</v>
      </c>
      <c r="I112" s="124">
        <f t="shared" si="19"/>
        <v>0</v>
      </c>
      <c r="J112" s="125">
        <f t="shared" si="19"/>
        <v>2</v>
      </c>
      <c r="K112" s="126">
        <f t="shared" si="19"/>
        <v>9</v>
      </c>
    </row>
  </sheetData>
  <mergeCells count="40">
    <mergeCell ref="A32:K32"/>
    <mergeCell ref="A4:K4"/>
    <mergeCell ref="B6:D6"/>
    <mergeCell ref="F6:J6"/>
    <mergeCell ref="B7:B8"/>
    <mergeCell ref="C7:D7"/>
    <mergeCell ref="F7:G8"/>
    <mergeCell ref="H7:I7"/>
    <mergeCell ref="B14:J14"/>
    <mergeCell ref="B15:C16"/>
    <mergeCell ref="D15:F15"/>
    <mergeCell ref="G15:H15"/>
    <mergeCell ref="I15:J15"/>
    <mergeCell ref="B65:J65"/>
    <mergeCell ref="A33:B34"/>
    <mergeCell ref="C33:E33"/>
    <mergeCell ref="F33:H33"/>
    <mergeCell ref="I33:K33"/>
    <mergeCell ref="A47:B47"/>
    <mergeCell ref="A50:K50"/>
    <mergeCell ref="A51:B52"/>
    <mergeCell ref="C51:E51"/>
    <mergeCell ref="F51:H51"/>
    <mergeCell ref="I51:K51"/>
    <mergeCell ref="A63:B63"/>
    <mergeCell ref="B66:F67"/>
    <mergeCell ref="G66:H66"/>
    <mergeCell ref="I66:J66"/>
    <mergeCell ref="A74:K74"/>
    <mergeCell ref="A75:B76"/>
    <mergeCell ref="C75:F75"/>
    <mergeCell ref="G75:J75"/>
    <mergeCell ref="K75:K76"/>
    <mergeCell ref="A104:B104"/>
    <mergeCell ref="A84:B84"/>
    <mergeCell ref="A94:K94"/>
    <mergeCell ref="A95:B96"/>
    <mergeCell ref="C95:F95"/>
    <mergeCell ref="G95:J95"/>
    <mergeCell ref="K95:K96"/>
  </mergeCells>
  <pageMargins left="0.7" right="0.7" top="0.75" bottom="0.75" header="0.3" footer="0.3"/>
  <pageSetup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</dc:creator>
  <cp:lastModifiedBy>Elizabeth Caughlin</cp:lastModifiedBy>
  <cp:lastPrinted>2026-10-14T21:21:53Z</cp:lastPrinted>
  <dcterms:created xsi:type="dcterms:W3CDTF">2025-10-15T20:58:55Z</dcterms:created>
  <dcterms:modified xsi:type="dcterms:W3CDTF">2026-10-15T14:43:21Z</dcterms:modified>
</cp:coreProperties>
</file>